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172.18.52.3\secretaria administrativa\SEC ADM COMP\z.UAIs\Planilhas Administrativas\Sites\Conteúdo Acesso Informação\1. Atividades e Resultados - Planilha de Produção\"/>
    </mc:Choice>
  </mc:AlternateContent>
  <xr:revisionPtr revIDLastSave="0" documentId="13_ncr:1_{C7479D4A-6A9D-4FA7-9A9A-5FC64F328A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tratado x Realizado 2022" sheetId="2" r:id="rId1"/>
  </sheets>
  <definedNames>
    <definedName name="_xlnm.Print_Area" localSheetId="0">'Contratado x Realizado 2022'!$A$1:$P$1162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5" i="2" l="1"/>
  <c r="N52" i="2"/>
  <c r="I65" i="2" l="1"/>
  <c r="I52" i="2"/>
  <c r="F473" i="2" l="1"/>
  <c r="E456" i="2"/>
  <c r="F200" i="2"/>
  <c r="E200" i="2"/>
  <c r="F183" i="2"/>
  <c r="G962" i="2"/>
  <c r="G945" i="2"/>
  <c r="G687" i="2"/>
  <c r="G670" i="2"/>
  <c r="H65" i="2"/>
  <c r="G65" i="2"/>
  <c r="F65" i="2"/>
  <c r="E65" i="2"/>
  <c r="G52" i="2"/>
  <c r="F52" i="2"/>
  <c r="E52" i="2"/>
</calcChain>
</file>

<file path=xl/sharedStrings.xml><?xml version="1.0" encoding="utf-8"?>
<sst xmlns="http://schemas.openxmlformats.org/spreadsheetml/2006/main" count="6768" uniqueCount="219">
  <si>
    <t>Relatório de acompanhamento de metas contratuais</t>
  </si>
  <si>
    <t>Unidades de Atendimento Integrado UAI do Município de Uberlândia - CNPJ 61.699.567/0086-81</t>
  </si>
  <si>
    <t>Contratado x Realizado Ano 2022</t>
  </si>
  <si>
    <t>Unidades Básicas de Saúde - UBS</t>
  </si>
  <si>
    <t>Centro de Atenção Psicossocial - CAPS</t>
  </si>
  <si>
    <t>Linha de Contratação</t>
  </si>
  <si>
    <t>Contratado
Jan/2022</t>
  </si>
  <si>
    <t>Realizado Jan/2022</t>
  </si>
  <si>
    <t>Atividades do Médico Clínico - Consulta</t>
  </si>
  <si>
    <t>Matriciamento na Atenção Básica</t>
  </si>
  <si>
    <r>
      <t>&gt;</t>
    </r>
    <r>
      <rPr>
        <b/>
        <sz val="11"/>
        <color rgb="FF000000"/>
        <rFont val="Calibri"/>
        <family val="2"/>
        <scheme val="minor"/>
      </rPr>
      <t xml:space="preserve"> 5</t>
    </r>
  </si>
  <si>
    <t>Atividades do Médico Clínico - Visita</t>
  </si>
  <si>
    <t>Matriciamento na Urgência/Emergência</t>
  </si>
  <si>
    <t>Atividades do Médico Ginecologista/Obstetra</t>
  </si>
  <si>
    <t>Atividades Coletivas</t>
  </si>
  <si>
    <r>
      <rPr>
        <b/>
        <u/>
        <sz val="11"/>
        <color rgb="FF000000"/>
        <rFont val="Calibri"/>
        <family val="2"/>
        <scheme val="minor"/>
      </rPr>
      <t>&gt;</t>
    </r>
    <r>
      <rPr>
        <b/>
        <sz val="11"/>
        <color rgb="FF000000"/>
        <rFont val="Calibri"/>
        <family val="2"/>
        <scheme val="minor"/>
      </rPr>
      <t xml:space="preserve"> 200</t>
    </r>
  </si>
  <si>
    <t>Atividades do Médico Pediatra</t>
  </si>
  <si>
    <t>Atividades do Enfermeiro - Consulta</t>
  </si>
  <si>
    <t>Atividades do Enfermeiro - Visita</t>
  </si>
  <si>
    <t>Atividades do Cirurgião-Dentista - Tratamento Completado</t>
  </si>
  <si>
    <t>Atividades do Cirurgião-Dentista - Primeira Consulta Programática</t>
  </si>
  <si>
    <t>Atividades do Cirurgião-Dentista - Visita</t>
  </si>
  <si>
    <t>Unidades Básicas de Saúde da Família - UBSFs</t>
  </si>
  <si>
    <t>Unidades de Atendimento Integrado - UAIs</t>
  </si>
  <si>
    <t>Realizado
Jan/2022</t>
  </si>
  <si>
    <t>ATIVIDADES DO MÉDICO - Consultas Médicas</t>
  </si>
  <si>
    <t>ATIVIDADES DO MÉDICO - Visitas</t>
  </si>
  <si>
    <t>ATENDIMENTO AMBULATORIAL - Médico Angiologista</t>
  </si>
  <si>
    <t>ATIVIDADES DO MÉDICO - Procedimento Coletivo</t>
  </si>
  <si>
    <t>ATENDIMENTO AMBULATORIAL - Médico Cardiologista</t>
  </si>
  <si>
    <t>ATIVIDADES DO ENFERMEIRO - Consulta</t>
  </si>
  <si>
    <t>ATENDIMENTO AMBULATORIAL - Médico Dermatologista</t>
  </si>
  <si>
    <t>ATIVIDADES DO ENFERMEIRO - Visita</t>
  </si>
  <si>
    <t>ATENDIMENTO AMBULATORIAL - Médico Endocrinologista</t>
  </si>
  <si>
    <t>ATIVIDADES DO ENFERMEIRO - Procedimento Coletivo</t>
  </si>
  <si>
    <t>ATENDIMENTO AMBULATORIAL - Médico Gastroenterologista</t>
  </si>
  <si>
    <t>ATIVIDADES DO CIRURGIÃO DENTISTA - Tratamento Completo</t>
  </si>
  <si>
    <t>ATENDIMENTO AMBULATORIAL - Médico Neurologista</t>
  </si>
  <si>
    <t>ATIVIDADES DO CIRURGIÃO DENTISTA - 1ª Cons.Programática</t>
  </si>
  <si>
    <t>ATENDIMENTO AMBULATORIAL - Médico Ortopedista</t>
  </si>
  <si>
    <t>ATIVIDADES DO CIRURGIÃO DENTISTA - Visita</t>
  </si>
  <si>
    <t>ATENDIMENTO AMBULATORIAL - Médico Otorinolaringologista</t>
  </si>
  <si>
    <t>ATIVIDADES DO CIRURGIÃO DENTISTA - Proc.Coletivo</t>
  </si>
  <si>
    <t>ATENDIMENTO AMBULATORIAL - Médico Demais Especialidades</t>
  </si>
  <si>
    <t>AGENTE COMUNITÁRIO DE SAÚDE - Visita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</si>
  <si>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MORUMBI</t>
    </r>
  </si>
  <si>
    <t>Meta</t>
  </si>
  <si>
    <t>Resultado
Fev/2022</t>
  </si>
  <si>
    <t>Resultado
Mar/2022</t>
  </si>
  <si>
    <t>Resultado
Abr/2022</t>
  </si>
  <si>
    <t>Resultado
Mai/2022</t>
  </si>
  <si>
    <t>Resultado
Jun/2022</t>
  </si>
  <si>
    <t>Resultado
Jul/2022</t>
  </si>
  <si>
    <t>Resultado
Ago/2022</t>
  </si>
  <si>
    <t>Resultado
Set/2022</t>
  </si>
  <si>
    <t>Resultado
Out/2022</t>
  </si>
  <si>
    <t>Resultado
Nov/2022</t>
  </si>
  <si>
    <t>Resultado
Dez/2022</t>
  </si>
  <si>
    <t>% de AIHs aprovadas pelo SUS</t>
  </si>
  <si>
    <t>-</t>
  </si>
  <si>
    <t>Aderência da patologia clínica ao volume de atendimentos no PA</t>
  </si>
  <si>
    <t>Aderência da prestação de contas aos plantões médicos contratualizados</t>
  </si>
  <si>
    <t>% atendimentos no tempo esperado desde a chegada ao PA (classificação amarela)</t>
  </si>
  <si>
    <t>97 a 98% conforme Cluster</t>
  </si>
  <si>
    <t>% atendimentos no tempo esperado desde a chegada ao PA (classificação verde)</t>
  </si>
  <si>
    <t>91 a 99% conforme Cluster</t>
  </si>
  <si>
    <t>Índice de rotatividade</t>
  </si>
  <si>
    <t>Aderência à pesquisa de satisfação</t>
  </si>
  <si>
    <t>Índice de satisfação do usuário</t>
  </si>
  <si>
    <t>44 a 48% conforme Cluster</t>
  </si>
  <si>
    <t>% Não conformidades nas visitas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</si>
  <si>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TIBERY</t>
    </r>
  </si>
  <si>
    <t>5,86% da meta</t>
  </si>
  <si>
    <t>Atenção Especializada</t>
  </si>
  <si>
    <t>Cumprimento do volume de consultas especializadas contratadas</t>
  </si>
  <si>
    <t>Aderência da carga horária do CNES às horas em contrato</t>
  </si>
  <si>
    <t>80 a 120%</t>
  </si>
  <si>
    <t>Custo por atendimento médico (especializado)</t>
  </si>
  <si>
    <r>
      <t xml:space="preserve">Unidades Básicas de Saúde da Família - </t>
    </r>
    <r>
      <rPr>
        <b/>
        <sz val="11"/>
        <color rgb="FFFF0000"/>
        <rFont val="Calibri"/>
        <family val="2"/>
        <scheme val="minor"/>
      </rPr>
      <t>UBSFs LESTE</t>
    </r>
  </si>
  <si>
    <t>Proporção de cadastros completos   em função da área de abrangência</t>
  </si>
  <si>
    <t>Custo por atendimento médico</t>
  </si>
  <si>
    <t xml:space="preserve">Cumprimento do volume de  consultas contratadas para o atendimento ambulatorial dos profissionais médicos </t>
  </si>
  <si>
    <t xml:space="preserve">Cumprimento do volume de  consultas contratadas para o atendimento ambulatorial dos profissionais de enfermagem </t>
  </si>
  <si>
    <t>80  a 120%</t>
  </si>
  <si>
    <t>Proporção de gestantes com pelo menos 6 (seis) consultas prénatal realizadas, sendo a 1ª até a 20ª SEMANA DE GESTAÇÃO</t>
  </si>
  <si>
    <t>Proporção de gestantes com realização de exames para sífilis e HIV</t>
  </si>
  <si>
    <t xml:space="preserve">Proporção de gestantes com atendimento ODONTOLÓGICO realizado </t>
  </si>
  <si>
    <t xml:space="preserve">Razão de exames citopatológicos cérvico-vaginais na faixa etária de 25 a 64 anos em relação à população </t>
  </si>
  <si>
    <t>Cobertura vacinal de Poliomielite e Pentavalente (3º dose) em crianças menores de 1 ano</t>
  </si>
  <si>
    <t>Captação de usuários com condições de saúde crônicas (DIABÉTICOS)</t>
  </si>
  <si>
    <t>65 a 100% conforme Cluster</t>
  </si>
  <si>
    <t>Captação de usuários com condições de saúde crônicas (HIPERTENSOS)</t>
  </si>
  <si>
    <t>58 a100% conforme Cluster</t>
  </si>
  <si>
    <t>60 a 72% conforme Cluster</t>
  </si>
  <si>
    <t>Proporção de pessoas com diabetes, com consulta e hemoglobina GLICADA solicitada no semestre</t>
  </si>
  <si>
    <t>Visitas as Unidades da Rede</t>
  </si>
  <si>
    <t>Adesão ao programa de saúde do idoso</t>
  </si>
  <si>
    <t>40 a 80% conforme Cluster</t>
  </si>
  <si>
    <t>Adesão ao programa de saúde da criança</t>
  </si>
  <si>
    <t>70 a 95% conforme Cluster</t>
  </si>
  <si>
    <t>Captação de usuários com sofrimento psíquico ou transtorno mental</t>
  </si>
  <si>
    <t>6 a 8% conforme Cluster</t>
  </si>
  <si>
    <t>Quantidade de Faltosos vacinação</t>
  </si>
  <si>
    <t xml:space="preserve">Proporção de pessoas com hipertensão, com consulta e PRESSÃO ARTERIAL AFERIDA no semestre </t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</si>
  <si>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CUSTÓDIO PEREIRA</t>
    </r>
  </si>
  <si>
    <t>% de cadastros completos   em função da área de abrangência</t>
  </si>
  <si>
    <t>Proporção de gestantes com pelo menos 6 (seis) consultas prénatal realizadas, sendo a 1ª até a 12ª semana de gestação</t>
  </si>
  <si>
    <t xml:space="preserve">Proporção de gestantes com atendimento odontológico realizado </t>
  </si>
  <si>
    <t>Captação de usuários com condições de saúde crônicas (diabéticos)</t>
  </si>
  <si>
    <t>Captação de usuários com condições de saúde crônicas (hipertensos)</t>
  </si>
  <si>
    <t>36 a 59% conforme Cluster</t>
  </si>
  <si>
    <t>Proporção de pessoas com diabetes, com consulta e hemoglobina glicada solicitada no semestre</t>
  </si>
  <si>
    <t xml:space="preserve">Proporção de pessoas com hipertensão, com consulta e pressão arterial aferida no semestre </t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</si>
  <si>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TIBERY</t>
    </r>
  </si>
  <si>
    <t>% de cadastros completos em função da área de abrangência</t>
  </si>
  <si>
    <t>Cumprimento do volume de consultas contratadas para o atendimento ambulatorial dos profissionais médicos</t>
  </si>
  <si>
    <t>Cumprimento do volume de consultas contratadas para o atendimento ambulatorial dos profissionais de enfermagem</t>
  </si>
  <si>
    <t>Proporção de gestantes com atendimento odontológico realizado</t>
  </si>
  <si>
    <t>Razão de exames citopatológicos cérvico-vaginais na faixa etária de 25 a 64 anos em relação à população</t>
  </si>
  <si>
    <t>Proporção de pessoas com hipertensão, com consulta e pressão arterial aferida no semestre</t>
  </si>
  <si>
    <r>
      <t xml:space="preserve">Centro Especializado em Reabilitação - </t>
    </r>
    <r>
      <rPr>
        <b/>
        <sz val="11"/>
        <color rgb="FFFF0000"/>
        <rFont val="Calibri"/>
        <family val="2"/>
        <scheme val="minor"/>
      </rPr>
      <t>CER</t>
    </r>
  </si>
  <si>
    <t>Disponibilização permanente de informações atualizadas na sistemática de avaliação</t>
  </si>
  <si>
    <t>Relatório/ mês</t>
  </si>
  <si>
    <t>Atualização do CNES</t>
  </si>
  <si>
    <t>Planilha/ mês</t>
  </si>
  <si>
    <t>Número de pessoas em acompanhamento no CER por tipo de reabilitação</t>
  </si>
  <si>
    <t>Reabilitação Intelectual: mínimo 150 usuários ativos/mês</t>
  </si>
  <si>
    <t>Reabilitação Visual: mínimo 150 usuários ativos/mês</t>
  </si>
  <si>
    <t>Reabilitação Física: mínimo 200 usuários ativos/mês</t>
  </si>
  <si>
    <t>Número de pessoas em processo terapêutico no CER</t>
  </si>
  <si>
    <t>Número de Procedimentos realizados no período</t>
  </si>
  <si>
    <t>Produção da Equipe Multiprofissional  CER III (Exceto Médico) = 3.379 procedimentos SIA/SUS</t>
  </si>
  <si>
    <t>Produção da Equipe Médica = 384 procedimentos SIA/SUS</t>
  </si>
  <si>
    <t>Total de altas</t>
  </si>
  <si>
    <t>Total de desligamentos</t>
  </si>
  <si>
    <t>Matriciamento na APS</t>
  </si>
  <si>
    <t>≥ 1</t>
  </si>
  <si>
    <t>Atendimentos compartilhados</t>
  </si>
  <si>
    <t>Ações realizadas com pais/familiares/cuidadores/acompanhantes</t>
  </si>
  <si>
    <t>Capacitação de outros pontos da Rede de Atenção à Saúde e/ou intersetorial</t>
  </si>
  <si>
    <t>Responder a OuvidorSUS em tempo hábil</t>
  </si>
  <si>
    <t>Satisfação do Cliente/ paciente/ usuário</t>
  </si>
  <si>
    <t>Índice de absenteísmo</t>
  </si>
  <si>
    <t>&lt; 2,6</t>
  </si>
  <si>
    <t>Índice de Rotatividade</t>
  </si>
  <si>
    <t>&lt; 7%</t>
  </si>
  <si>
    <t>Manutenção da equipe mínima de profissionais conforme previsto em portaria de habilitação do CER e Instrutivo de Reabilitação do Ministério da Saúde 2020</t>
  </si>
  <si>
    <t>Unidades de Atendimento Integrado UAI do Município de Uberlândia - CNPJ: 61.699.567/0123-60</t>
  </si>
  <si>
    <t>Metas de acordo com o Contratos de Gestão nº 177/2022, e seus respectivos aditivos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</si>
  <si>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MARTINS</t>
    </r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</si>
  <si>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ROOSEVELT</t>
    </r>
  </si>
  <si>
    <r>
      <t xml:space="preserve">Unidades Básicas de Saúde da Família - </t>
    </r>
    <r>
      <rPr>
        <b/>
        <sz val="11"/>
        <color rgb="FFFF0000"/>
        <rFont val="Calibri"/>
        <family val="2"/>
        <scheme val="minor"/>
      </rPr>
      <t>UBSFs CENTRAL NORTE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</si>
  <si>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BRASIL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</si>
  <si>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NOSSA SENHORA DAS GRAÇAS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</si>
  <si>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SANTA ROSA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</si>
  <si>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MARTINS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</si>
  <si>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ROOSEVELT</t>
    </r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</si>
  <si>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INFANTIL</t>
    </r>
  </si>
  <si>
    <t>Proporção entre ativos e inativos</t>
  </si>
  <si>
    <r>
      <rPr>
        <sz val="12"/>
        <color theme="1"/>
        <rFont val="Calibri"/>
        <family val="2"/>
        <scheme val="minor"/>
      </rPr>
      <t>≤1%</t>
    </r>
  </si>
  <si>
    <t>≤50%</t>
  </si>
  <si>
    <t>% Atividades coletivas</t>
  </si>
  <si>
    <t>≥61%</t>
  </si>
  <si>
    <t>Continuidade do cuidado após tratamento</t>
  </si>
  <si>
    <t>% de internações HC-UFU</t>
  </si>
  <si>
    <t>4 (100%)</t>
  </si>
  <si>
    <t>Matriciamento na Urgência</t>
  </si>
  <si>
    <t>1(100%)</t>
  </si>
  <si>
    <t>Taxa de ocupação da unidade de acolhimento (CAPS I)</t>
  </si>
  <si>
    <t>≥30%</t>
  </si>
  <si>
    <t>≥1%</t>
  </si>
  <si>
    <t>≥78%</t>
  </si>
  <si>
    <t>Cumprimento das horas contratadas</t>
  </si>
  <si>
    <t>Efetividade do faturamento da produção</t>
  </si>
  <si>
    <t>≥70%</t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</si>
  <si>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LESTE</t>
    </r>
  </si>
  <si>
    <t>≤1%</t>
  </si>
  <si>
    <t>3 (100%)</t>
  </si>
  <si>
    <t>1 (100%)</t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</si>
  <si>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NORTE</t>
    </r>
  </si>
  <si>
    <t>≤78%</t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</si>
  <si>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OESTE</t>
    </r>
  </si>
  <si>
    <t>Taxa de ocupação de leitos</t>
  </si>
  <si>
    <t>≥84%</t>
  </si>
  <si>
    <r>
      <t xml:space="preserve">Centro de Convivência e Cultura - </t>
    </r>
    <r>
      <rPr>
        <b/>
        <sz val="11"/>
        <color rgb="FFFF0000"/>
        <rFont val="Calibri"/>
        <family val="2"/>
        <scheme val="minor"/>
      </rPr>
      <t>CCC</t>
    </r>
  </si>
  <si>
    <t>Número de atividades coletivas</t>
  </si>
  <si>
    <t>Número de atividades individuais</t>
  </si>
  <si>
    <t>Atividades realizadas junto a APS</t>
  </si>
  <si>
    <t>Unidades de Atendimento Integrado UAI do Município de Uberlândia - CNPJ: 61.699.567/0128-75</t>
  </si>
  <si>
    <t>Metas de acordo com o Contratos de Gestão nº 178/2022, e seus respectivos aditivos</t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</si>
  <si>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PLANALTO</t>
    </r>
  </si>
  <si>
    <r>
      <t>Unidades de Atendimento Integrado -</t>
    </r>
    <r>
      <rPr>
        <b/>
        <sz val="11"/>
        <color rgb="FFFF0000"/>
        <rFont val="Calibri"/>
        <family val="2"/>
        <scheme val="minor"/>
      </rPr>
      <t xml:space="preserve"> UAI LUIZOTE</t>
    </r>
  </si>
  <si>
    <r>
      <t xml:space="preserve">Unidades Básicas de Saúde da Família - </t>
    </r>
    <r>
      <rPr>
        <b/>
        <sz val="11"/>
        <color rgb="FFFF0000"/>
        <rFont val="Calibri"/>
        <family val="2"/>
        <scheme val="minor"/>
      </rPr>
      <t>UBSFs OESTE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</si>
  <si>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DONA ZULMIRA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</si>
  <si>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GUARANI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</si>
  <si>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TOCANTINS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</si>
  <si>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LUIZOTE</t>
    </r>
  </si>
  <si>
    <r>
      <t xml:space="preserve">Unidades Básicas de Saúde - </t>
    </r>
    <r>
      <rPr>
        <b/>
        <sz val="11"/>
        <color rgb="FFFF0000"/>
        <rFont val="Calibri"/>
        <family val="2"/>
        <scheme val="minor"/>
      </rPr>
      <t>UBS PLANALTO</t>
    </r>
  </si>
  <si>
    <r>
      <t xml:space="preserve">Centro de Atenção Psicossocial - </t>
    </r>
    <r>
      <rPr>
        <b/>
        <sz val="11"/>
        <color rgb="FFFF0000"/>
        <rFont val="Calibri"/>
        <family val="2"/>
        <scheme val="minor"/>
      </rPr>
      <t>CAPS AD</t>
    </r>
  </si>
  <si>
    <t>≤7%</t>
  </si>
  <si>
    <t>Melhor em Casa</t>
  </si>
  <si>
    <t>Taxa de óbito domiciliar</t>
  </si>
  <si>
    <t>Relatório/mês</t>
  </si>
  <si>
    <t>Taxa de internação hospitalar após a internação domiciliar</t>
  </si>
  <si>
    <t>Taxa de infecção</t>
  </si>
  <si>
    <t>Taxa de desospitalização</t>
  </si>
  <si>
    <t>Taxa de agudização dos pacientes</t>
  </si>
  <si>
    <t>Número de pacientes em AD</t>
  </si>
  <si>
    <t>Taxa de alta</t>
  </si>
  <si>
    <t>Média de tempo de permanência dos pacientes em AD</t>
  </si>
  <si>
    <t>Custo médio por paciente</t>
  </si>
  <si>
    <r>
      <rPr>
        <b/>
        <sz val="8"/>
        <color theme="1"/>
        <rFont val="Calibri"/>
        <family val="2"/>
        <scheme val="minor"/>
      </rPr>
      <t>Considerações:</t>
    </r>
    <r>
      <rPr>
        <sz val="8"/>
        <color theme="1"/>
        <rFont val="Calibri"/>
        <family val="2"/>
        <scheme val="minor"/>
      </rPr>
      <t xml:space="preserve">
1) Metas do Contrato de Gestão nº 455/2019 de janeiro/2022 inseridas até a vigência do 12º termo aditivo;
2) Metas do Contrato de Gestão nº 455/2019 alteradas a partir de fevereiro/2022, em conformidade com o 13º termo aditivo ao contrato;
3) Contrato de Gestão nº 455/2019 desmembrado a partir de abril de 2022 em 03 (três) Contratos de Gestão, em conformidade com a Chamada Pública nº 014/2020 e da Chamada Pública nº 777/2020, contemplando separadamente os setores de serviços de saúde, conforme demonstrado abaixo:
•	Contrato de Gestão nº 177/2022 - Setor Central-Norte;
•	Contrato de Gestão nº 178/2022 - Setor Oeste;
•	Contrato de Gestão nº 455/2019 – Setor Leste + Setor Apoio + SIATE.</t>
    </r>
  </si>
  <si>
    <t>N/A</t>
  </si>
  <si>
    <t>Metas de acordo com o Contratos de Gestão nº 455/2019 até o 12º termo aditivo</t>
  </si>
  <si>
    <t>Relatório de acompanhamento de metas contratuais
Unidades de Atendimento Integrado UAI do Município de Uberlândia - CNPJ 61.699.567/0086-81</t>
  </si>
  <si>
    <t>Metas de acordo com o Contratos de Gestão nº 455/2019 - 13º termo aditivo</t>
  </si>
  <si>
    <t>Fonte: Relatório de metas contratuais extraído pela Prefeitura Municipal de Uberlândia/Secretaria Municipal de Saúde, órgão contratante.</t>
  </si>
  <si>
    <t>***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</si>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</sst>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%;\-0.00%;0.00%"/>
    <numFmt numFmtId="165" formatCode="0%;\-0%;0%"/>
    <numFmt numFmtId="166" formatCode="0.0"/>
    <numFmt numFmtId="167" formatCode="[$-416]General"/>
    <numFmt numFmtId="168" formatCode="0.0%"/>
    <numFmt numFmtId="169" formatCode="0.0%;\-0.0%;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name val="Calibri"/>
      <family val="2"/>
    </font>
    <font>
      <sz val="12"/>
      <color theme="1"/>
      <name val="Calibri Light"/>
      <family val="2"/>
      <scheme val="maj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</font>
    <font>
      <sz val="11"/>
      <color theme="1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21" fillId="0" borderId="0"/>
    <xf numFmtId="43" fontId="12" fillId="0" borderId="0" applyFont="0" applyFill="0" applyBorder="0" applyAlignment="0" applyProtection="0"/>
    <xf numFmtId="0" fontId="14" fillId="0" borderId="0"/>
    <xf numFmtId="0" fontId="12" fillId="0" borderId="0"/>
    <xf numFmtId="0" fontId="22" fillId="0" borderId="0"/>
    <xf numFmtId="0" fontId="12" fillId="0" borderId="0"/>
    <xf numFmtId="0" fontId="14" fillId="0" borderId="0"/>
    <xf numFmtId="167" fontId="12" fillId="0" borderId="0"/>
    <xf numFmtId="166" fontId="12" fillId="0" borderId="0"/>
    <xf numFmtId="9" fontId="24" fillId="0" borderId="0" applyBorder="0" applyProtection="0"/>
    <xf numFmtId="0" fontId="25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26" fillId="0" borderId="0"/>
  </cellStyleXfs>
  <cellXfs count="291">
    <xf numFmtId="0" fontId="0" fillId="0" borderId="0" xfId="0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6" xfId="0" applyFill="1" applyBorder="1"/>
    <xf numFmtId="3" fontId="4" fillId="2" borderId="17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3" fontId="4" fillId="3" borderId="17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 readingOrder="1"/>
    </xf>
    <xf numFmtId="9" fontId="1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10" fillId="2" borderId="17" xfId="0" applyNumberFormat="1" applyFont="1" applyFill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readingOrder="1"/>
    </xf>
    <xf numFmtId="9" fontId="10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10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9" fontId="9" fillId="0" borderId="17" xfId="2" applyNumberFormat="1" applyFont="1" applyBorder="1" applyAlignment="1">
      <alignment horizontal="center" vertical="center"/>
    </xf>
    <xf numFmtId="9" fontId="9" fillId="0" borderId="17" xfId="1" applyFont="1" applyBorder="1" applyAlignment="1">
      <alignment horizontal="center" vertical="center"/>
    </xf>
    <xf numFmtId="165" fontId="9" fillId="0" borderId="21" xfId="2" applyNumberFormat="1" applyFont="1" applyBorder="1" applyAlignment="1">
      <alignment horizontal="center" vertical="center"/>
    </xf>
    <xf numFmtId="9" fontId="9" fillId="0" borderId="21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9" fontId="9" fillId="0" borderId="21" xfId="1" applyFont="1" applyBorder="1" applyAlignment="1">
      <alignment horizontal="center" vertical="center"/>
    </xf>
    <xf numFmtId="9" fontId="9" fillId="0" borderId="17" xfId="2" applyNumberFormat="1" applyFont="1" applyBorder="1" applyAlignment="1">
      <alignment horizontal="center" vertical="center" wrapText="1"/>
    </xf>
    <xf numFmtId="9" fontId="13" fillId="0" borderId="17" xfId="2" applyNumberFormat="1" applyFont="1" applyBorder="1" applyAlignment="1">
      <alignment horizontal="center" vertical="center" wrapText="1"/>
    </xf>
    <xf numFmtId="9" fontId="10" fillId="0" borderId="17" xfId="2" applyNumberFormat="1" applyFont="1" applyBorder="1" applyAlignment="1">
      <alignment horizontal="center" vertical="center" wrapText="1"/>
    </xf>
    <xf numFmtId="9" fontId="9" fillId="0" borderId="21" xfId="2" applyNumberFormat="1" applyFont="1" applyBorder="1" applyAlignment="1">
      <alignment horizontal="center" vertical="center" wrapText="1"/>
    </xf>
    <xf numFmtId="0" fontId="14" fillId="0" borderId="20" xfId="3" applyFont="1" applyBorder="1" applyAlignment="1">
      <alignment horizontal="left" vertical="center" wrapText="1"/>
    </xf>
    <xf numFmtId="9" fontId="10" fillId="0" borderId="17" xfId="4" applyNumberFormat="1" applyFont="1" applyBorder="1" applyAlignment="1">
      <alignment horizontal="center" vertical="center"/>
    </xf>
    <xf numFmtId="9" fontId="8" fillId="0" borderId="17" xfId="4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9" fontId="9" fillId="3" borderId="17" xfId="2" applyNumberFormat="1" applyFont="1" applyFill="1" applyBorder="1" applyAlignment="1">
      <alignment horizontal="center" vertical="center" wrapText="1"/>
    </xf>
    <xf numFmtId="9" fontId="10" fillId="3" borderId="17" xfId="2" applyNumberFormat="1" applyFont="1" applyFill="1" applyBorder="1" applyAlignment="1">
      <alignment horizontal="center" vertical="center" wrapText="1"/>
    </xf>
    <xf numFmtId="10" fontId="10" fillId="0" borderId="17" xfId="2" applyNumberFormat="1" applyFont="1" applyBorder="1" applyAlignment="1">
      <alignment horizontal="center" vertical="center" wrapText="1"/>
    </xf>
    <xf numFmtId="165" fontId="8" fillId="0" borderId="17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center" vertical="center"/>
    </xf>
    <xf numFmtId="0" fontId="8" fillId="0" borderId="16" xfId="5" applyFont="1" applyBorder="1" applyAlignment="1">
      <alignment horizontal="left" vertical="center" wrapText="1" readingOrder="1"/>
    </xf>
    <xf numFmtId="0" fontId="8" fillId="0" borderId="20" xfId="5" applyFont="1" applyBorder="1" applyAlignment="1">
      <alignment horizontal="left" vertical="center" wrapText="1" readingOrder="1"/>
    </xf>
    <xf numFmtId="0" fontId="10" fillId="0" borderId="17" xfId="4" applyFont="1" applyBorder="1" applyAlignment="1">
      <alignment horizontal="center" vertical="center"/>
    </xf>
    <xf numFmtId="165" fontId="10" fillId="0" borderId="17" xfId="4" applyNumberFormat="1" applyFont="1" applyBorder="1" applyAlignment="1">
      <alignment horizontal="center" vertical="center"/>
    </xf>
    <xf numFmtId="165" fontId="16" fillId="0" borderId="21" xfId="4" applyNumberFormat="1" applyFont="1" applyBorder="1" applyAlignment="1">
      <alignment horizontal="center" vertical="center"/>
    </xf>
    <xf numFmtId="165" fontId="10" fillId="0" borderId="21" xfId="4" applyNumberFormat="1" applyFont="1" applyBorder="1" applyAlignment="1">
      <alignment horizontal="center" vertical="center"/>
    </xf>
    <xf numFmtId="0" fontId="0" fillId="0" borderId="7" xfId="0" applyBorder="1"/>
    <xf numFmtId="0" fontId="17" fillId="0" borderId="17" xfId="2" applyFont="1" applyBorder="1" applyAlignment="1">
      <alignment horizontal="center" vertical="center"/>
    </xf>
    <xf numFmtId="9" fontId="17" fillId="0" borderId="17" xfId="2" applyNumberFormat="1" applyFont="1" applyBorder="1" applyAlignment="1">
      <alignment horizontal="center" vertical="center"/>
    </xf>
    <xf numFmtId="9" fontId="17" fillId="0" borderId="21" xfId="2" applyNumberFormat="1" applyFont="1" applyBorder="1" applyAlignment="1">
      <alignment horizontal="center" vertical="center"/>
    </xf>
    <xf numFmtId="9" fontId="13" fillId="0" borderId="17" xfId="2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 wrapText="1"/>
    </xf>
    <xf numFmtId="9" fontId="10" fillId="0" borderId="21" xfId="4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readingOrder="1"/>
    </xf>
    <xf numFmtId="9" fontId="9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0" fontId="14" fillId="0" borderId="16" xfId="3" applyFont="1" applyBorder="1" applyAlignment="1">
      <alignment horizontal="left" vertical="center" wrapText="1"/>
    </xf>
    <xf numFmtId="9" fontId="10" fillId="2" borderId="17" xfId="2" applyNumberFormat="1" applyFont="1" applyFill="1" applyBorder="1" applyAlignment="1">
      <alignment horizontal="center" vertical="center"/>
    </xf>
    <xf numFmtId="9" fontId="15" fillId="0" borderId="17" xfId="0" applyNumberFormat="1" applyFont="1" applyBorder="1" applyAlignment="1">
      <alignment horizontal="center" vertical="center"/>
    </xf>
    <xf numFmtId="9" fontId="10" fillId="0" borderId="17" xfId="6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readingOrder="1"/>
    </xf>
    <xf numFmtId="9" fontId="10" fillId="0" borderId="13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9" fontId="18" fillId="0" borderId="17" xfId="0" applyNumberFormat="1" applyFont="1" applyBorder="1" applyAlignment="1">
      <alignment horizontal="center" vertical="center"/>
    </xf>
    <xf numFmtId="9" fontId="17" fillId="0" borderId="17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165" fontId="17" fillId="0" borderId="17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center" vertical="center" wrapText="1"/>
    </xf>
    <xf numFmtId="165" fontId="17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9" fontId="15" fillId="0" borderId="17" xfId="6" applyNumberFormat="1" applyFont="1" applyBorder="1" applyAlignment="1">
      <alignment horizontal="center" vertical="center"/>
    </xf>
    <xf numFmtId="165" fontId="15" fillId="0" borderId="13" xfId="6" applyNumberFormat="1" applyFont="1" applyBorder="1" applyAlignment="1">
      <alignment horizontal="center" vertical="center"/>
    </xf>
    <xf numFmtId="9" fontId="10" fillId="0" borderId="17" xfId="7" applyFont="1" applyBorder="1" applyAlignment="1">
      <alignment horizontal="center" vertical="center"/>
    </xf>
    <xf numFmtId="165" fontId="15" fillId="0" borderId="17" xfId="6" applyNumberFormat="1" applyFont="1" applyBorder="1" applyAlignment="1">
      <alignment horizontal="center" vertical="center"/>
    </xf>
    <xf numFmtId="165" fontId="15" fillId="0" borderId="21" xfId="6" applyNumberFormat="1" applyFont="1" applyBorder="1" applyAlignment="1">
      <alignment horizontal="center" vertical="center"/>
    </xf>
    <xf numFmtId="9" fontId="10" fillId="0" borderId="17" xfId="7" applyFont="1" applyFill="1" applyBorder="1" applyAlignment="1">
      <alignment horizontal="center" vertical="center"/>
    </xf>
    <xf numFmtId="165" fontId="17" fillId="0" borderId="17" xfId="2" applyNumberFormat="1" applyFont="1" applyBorder="1" applyAlignment="1">
      <alignment horizontal="center" vertical="center"/>
    </xf>
    <xf numFmtId="165" fontId="18" fillId="0" borderId="17" xfId="2" applyNumberFormat="1" applyFont="1" applyBorder="1" applyAlignment="1">
      <alignment horizontal="center" vertical="center"/>
    </xf>
    <xf numFmtId="9" fontId="18" fillId="0" borderId="17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9" fontId="10" fillId="0" borderId="17" xfId="2" applyNumberFormat="1" applyFont="1" applyBorder="1" applyAlignment="1">
      <alignment horizontal="center" vertical="center"/>
    </xf>
    <xf numFmtId="165" fontId="17" fillId="0" borderId="17" xfId="2" applyNumberFormat="1" applyFont="1" applyBorder="1" applyAlignment="1">
      <alignment horizontal="center" vertical="center" wrapText="1"/>
    </xf>
    <xf numFmtId="165" fontId="18" fillId="0" borderId="17" xfId="2" applyNumberFormat="1" applyFont="1" applyBorder="1" applyAlignment="1">
      <alignment horizontal="center" vertical="center" wrapText="1"/>
    </xf>
    <xf numFmtId="165" fontId="10" fillId="0" borderId="46" xfId="0" applyNumberFormat="1" applyFont="1" applyBorder="1" applyAlignment="1">
      <alignment horizontal="center" vertical="center"/>
    </xf>
    <xf numFmtId="165" fontId="8" fillId="2" borderId="46" xfId="0" applyNumberFormat="1" applyFon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17" fillId="0" borderId="21" xfId="2" applyNumberFormat="1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169" fontId="15" fillId="0" borderId="17" xfId="0" applyNumberFormat="1" applyFont="1" applyBorder="1" applyAlignment="1">
      <alignment horizontal="center" vertical="center"/>
    </xf>
    <xf numFmtId="169" fontId="10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8" fontId="15" fillId="0" borderId="17" xfId="6" applyNumberFormat="1" applyFont="1" applyBorder="1" applyAlignment="1">
      <alignment horizontal="center" vertical="center"/>
    </xf>
    <xf numFmtId="165" fontId="8" fillId="0" borderId="55" xfId="0" applyNumberFormat="1" applyFont="1" applyBorder="1" applyAlignment="1">
      <alignment horizontal="center" vertical="center"/>
    </xf>
    <xf numFmtId="165" fontId="10" fillId="0" borderId="55" xfId="0" applyNumberFormat="1" applyFont="1" applyBorder="1" applyAlignment="1">
      <alignment horizontal="center" vertical="center"/>
    </xf>
    <xf numFmtId="164" fontId="10" fillId="2" borderId="17" xfId="13" applyNumberFormat="1" applyFont="1" applyFill="1" applyBorder="1" applyAlignment="1">
      <alignment horizontal="center" vertical="center"/>
    </xf>
    <xf numFmtId="164" fontId="10" fillId="5" borderId="17" xfId="13" applyNumberFormat="1" applyFont="1" applyFill="1" applyBorder="1" applyAlignment="1">
      <alignment horizontal="center" vertical="center"/>
    </xf>
    <xf numFmtId="10" fontId="10" fillId="2" borderId="17" xfId="5" applyNumberFormat="1" applyFont="1" applyFill="1" applyBorder="1" applyAlignment="1">
      <alignment horizontal="center" vertical="center"/>
    </xf>
    <xf numFmtId="10" fontId="10" fillId="0" borderId="17" xfId="5" applyNumberFormat="1" applyFont="1" applyBorder="1" applyAlignment="1">
      <alignment horizontal="center" vertical="center"/>
    </xf>
    <xf numFmtId="0" fontId="10" fillId="2" borderId="17" xfId="5" applyFont="1" applyFill="1" applyBorder="1" applyAlignment="1">
      <alignment horizontal="center" vertical="center"/>
    </xf>
    <xf numFmtId="164" fontId="15" fillId="2" borderId="17" xfId="5" applyNumberFormat="1" applyFont="1" applyFill="1" applyBorder="1" applyAlignment="1">
      <alignment horizontal="center" vertical="center"/>
    </xf>
    <xf numFmtId="9" fontId="10" fillId="2" borderId="17" xfId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 readingOrder="1"/>
    </xf>
    <xf numFmtId="0" fontId="8" fillId="0" borderId="31" xfId="0" applyFont="1" applyBorder="1" applyAlignment="1">
      <alignment horizontal="left" vertical="center" wrapText="1" readingOrder="1"/>
    </xf>
    <xf numFmtId="0" fontId="8" fillId="0" borderId="32" xfId="0" applyFont="1" applyBorder="1" applyAlignment="1">
      <alignment horizontal="left" vertical="center" wrapText="1" readingOrder="1"/>
    </xf>
    <xf numFmtId="0" fontId="8" fillId="0" borderId="53" xfId="0" applyFont="1" applyBorder="1" applyAlignment="1">
      <alignment horizontal="left" vertical="center" wrapText="1" readingOrder="1"/>
    </xf>
    <xf numFmtId="0" fontId="8" fillId="0" borderId="50" xfId="0" applyFont="1" applyBorder="1" applyAlignment="1">
      <alignment horizontal="left" vertical="center" wrapText="1" readingOrder="1"/>
    </xf>
    <xf numFmtId="0" fontId="8" fillId="0" borderId="42" xfId="0" applyFont="1" applyBorder="1" applyAlignment="1">
      <alignment horizontal="left" vertical="center" wrapText="1" readingOrder="1"/>
    </xf>
    <xf numFmtId="9" fontId="9" fillId="0" borderId="41" xfId="0" applyNumberFormat="1" applyFont="1" applyBorder="1" applyAlignment="1">
      <alignment horizontal="center" vertical="center" wrapText="1"/>
    </xf>
    <xf numFmtId="9" fontId="9" fillId="0" borderId="42" xfId="0" applyNumberFormat="1" applyFont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9" fontId="9" fillId="0" borderId="33" xfId="0" applyNumberFormat="1" applyFont="1" applyBorder="1" applyAlignment="1">
      <alignment horizontal="center" vertical="center" wrapText="1"/>
    </xf>
    <xf numFmtId="9" fontId="9" fillId="0" borderId="32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7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left" vertical="center" wrapText="1" readingOrder="1"/>
    </xf>
    <xf numFmtId="0" fontId="8" fillId="0" borderId="24" xfId="0" applyFont="1" applyBorder="1" applyAlignment="1">
      <alignment horizontal="left" vertical="center" wrapText="1" readingOrder="1"/>
    </xf>
    <xf numFmtId="0" fontId="8" fillId="0" borderId="25" xfId="0" applyFont="1" applyBorder="1" applyAlignment="1">
      <alignment horizontal="left" vertical="center" wrapText="1" readingOrder="1"/>
    </xf>
    <xf numFmtId="9" fontId="9" fillId="0" borderId="26" xfId="0" applyNumberFormat="1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1" fontId="9" fillId="0" borderId="33" xfId="0" applyNumberFormat="1" applyFont="1" applyBorder="1" applyAlignment="1">
      <alignment horizontal="center" vertical="center" wrapText="1"/>
    </xf>
    <xf numFmtId="1" fontId="9" fillId="0" borderId="32" xfId="0" applyNumberFormat="1" applyFont="1" applyBorder="1" applyAlignment="1">
      <alignment horizontal="center" vertical="center" wrapText="1"/>
    </xf>
    <xf numFmtId="1" fontId="9" fillId="0" borderId="41" xfId="0" applyNumberFormat="1" applyFont="1" applyBorder="1" applyAlignment="1">
      <alignment horizontal="center" vertical="center" wrapText="1"/>
    </xf>
    <xf numFmtId="1" fontId="9" fillId="0" borderId="4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wrapText="1"/>
    </xf>
    <xf numFmtId="9" fontId="9" fillId="0" borderId="33" xfId="0" applyNumberFormat="1" applyFont="1" applyBorder="1" applyAlignment="1">
      <alignment horizontal="center" vertical="center"/>
    </xf>
    <xf numFmtId="9" fontId="9" fillId="0" borderId="3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vertical="center" wrapText="1"/>
    </xf>
    <xf numFmtId="9" fontId="9" fillId="0" borderId="41" xfId="0" applyNumberFormat="1" applyFont="1" applyBorder="1" applyAlignment="1">
      <alignment horizontal="center" vertical="center"/>
    </xf>
    <xf numFmtId="9" fontId="9" fillId="0" borderId="42" xfId="0" applyNumberFormat="1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9" fontId="9" fillId="0" borderId="13" xfId="0" applyNumberFormat="1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3" fontId="5" fillId="3" borderId="33" xfId="0" applyNumberFormat="1" applyFont="1" applyFill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center" vertical="center"/>
    </xf>
    <xf numFmtId="3" fontId="4" fillId="3" borderId="33" xfId="0" applyNumberFormat="1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14" fillId="0" borderId="33" xfId="3" applyFont="1" applyBorder="1" applyAlignment="1">
      <alignment horizontal="center" vertical="center" wrapText="1"/>
    </xf>
    <xf numFmtId="0" fontId="14" fillId="0" borderId="32" xfId="3" applyFont="1" applyBorder="1" applyAlignment="1">
      <alignment horizontal="center" vertical="center" wrapText="1"/>
    </xf>
    <xf numFmtId="9" fontId="14" fillId="0" borderId="33" xfId="1" applyFont="1" applyBorder="1" applyAlignment="1">
      <alignment horizontal="center" vertical="center" wrapText="1"/>
    </xf>
    <xf numFmtId="9" fontId="14" fillId="0" borderId="32" xfId="1" applyFont="1" applyBorder="1" applyAlignment="1">
      <alignment horizontal="center" vertical="center" wrapText="1"/>
    </xf>
    <xf numFmtId="0" fontId="14" fillId="0" borderId="16" xfId="3" applyFont="1" applyBorder="1" applyAlignment="1">
      <alignment horizontal="left" vertical="center" wrapText="1"/>
    </xf>
    <xf numFmtId="9" fontId="14" fillId="0" borderId="33" xfId="3" applyNumberFormat="1" applyFont="1" applyBorder="1" applyAlignment="1">
      <alignment horizontal="center" vertical="center" wrapText="1"/>
    </xf>
    <xf numFmtId="9" fontId="14" fillId="0" borderId="32" xfId="3" applyNumberFormat="1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 readingOrder="1"/>
    </xf>
    <xf numFmtId="0" fontId="8" fillId="0" borderId="48" xfId="0" applyFont="1" applyBorder="1" applyAlignment="1">
      <alignment horizontal="left" vertical="center" wrapText="1" readingOrder="1"/>
    </xf>
    <xf numFmtId="0" fontId="8" fillId="0" borderId="38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9" fontId="9" fillId="0" borderId="37" xfId="0" applyNumberFormat="1" applyFont="1" applyBorder="1" applyAlignment="1">
      <alignment horizontal="center" vertical="center" wrapText="1"/>
    </xf>
    <xf numFmtId="9" fontId="9" fillId="0" borderId="38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horizontal="left"/>
    </xf>
    <xf numFmtId="0" fontId="0" fillId="3" borderId="50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9" fillId="3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/>
    </xf>
    <xf numFmtId="3" fontId="4" fillId="3" borderId="41" xfId="0" applyNumberFormat="1" applyFont="1" applyFill="1" applyBorder="1" applyAlignment="1">
      <alignment horizontal="center" vertical="center"/>
    </xf>
    <xf numFmtId="3" fontId="4" fillId="3" borderId="42" xfId="0" applyNumberFormat="1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/>
    </xf>
    <xf numFmtId="3" fontId="5" fillId="3" borderId="54" xfId="0" applyNumberFormat="1" applyFont="1" applyFill="1" applyBorder="1" applyAlignment="1">
      <alignment horizontal="center" vertical="center"/>
    </xf>
  </cellXfs>
  <cellStyles count="32">
    <cellStyle name="Excel Built-in Normal" xfId="20" xr:uid="{6584DD87-166A-427B-B2EC-37059A557A17}"/>
    <cellStyle name="Excel Built-in Normal 1" xfId="16" xr:uid="{7AB3CCFC-2B43-4E8F-A088-90A0B097665A}"/>
    <cellStyle name="Excel Built-in Percent" xfId="17" xr:uid="{E563EBF0-2052-4066-A73B-483CDDBF58D5}"/>
    <cellStyle name="Normal" xfId="0" builtinId="0"/>
    <cellStyle name="Normal 10" xfId="31" xr:uid="{5DD9DA8E-0D4C-41C8-A0E2-8DA640F09C09}"/>
    <cellStyle name="Normal 2" xfId="6" xr:uid="{A2FC38A3-EA18-4DF6-AA8F-6E7E6D0F3761}"/>
    <cellStyle name="Normal 2 2" xfId="19" xr:uid="{B2698F05-9091-4DF8-A7EE-4D3CEF08DFB3}"/>
    <cellStyle name="Normal 3" xfId="8" xr:uid="{696AF1A9-CEC3-44F9-9774-44EDE2941F1F}"/>
    <cellStyle name="Normal 3 2" xfId="15" xr:uid="{E539B7C9-51BD-4752-9DC4-386E2368AABD}"/>
    <cellStyle name="Normal 3 3" xfId="14" xr:uid="{9794AF6E-8E1F-4BAA-9254-BF378994A72B}"/>
    <cellStyle name="Normal 3 4" xfId="21" xr:uid="{C24F268F-B4AD-4B7D-A563-DB2533B33116}"/>
    <cellStyle name="Normal 4" xfId="3" xr:uid="{7E9EA61C-9725-4DE3-AD08-0028074459BC}"/>
    <cellStyle name="Normal 4 2" xfId="12" xr:uid="{EDC05BED-1E01-43B0-B805-7BDF659DABCF}"/>
    <cellStyle name="Normal 4 2 2" xfId="22" xr:uid="{1F860804-9489-4E5D-A84F-EE70FCB10100}"/>
    <cellStyle name="Normal 4 3" xfId="26" xr:uid="{288159E0-5F54-4BF6-89CC-DDA7DEEBED8E}"/>
    <cellStyle name="Normal 4 4" xfId="29" xr:uid="{0CFD79A9-6BE0-4882-8EE3-D9EB4D639AD5}"/>
    <cellStyle name="Normal 5" xfId="5" xr:uid="{93552347-A586-4015-A346-F61CA61E843B}"/>
    <cellStyle name="Normal 5 2" xfId="24" xr:uid="{62412A64-4A12-45CB-8C39-5E342A47D00C}"/>
    <cellStyle name="Normal 5 2 2" xfId="30" xr:uid="{0273DF4C-A5F1-46ED-994F-83402DF6FE01}"/>
    <cellStyle name="Normal 5 3" xfId="28" xr:uid="{FBA4467B-A059-40AF-8B17-4BFC75AA664E}"/>
    <cellStyle name="Normal 6" xfId="4" xr:uid="{378D2505-4008-403E-B077-8895C902EC23}"/>
    <cellStyle name="Normal 6 2" xfId="23" xr:uid="{D6B534C6-EE46-4E39-ADE3-B143553035C7}"/>
    <cellStyle name="Normal 6 2 2" xfId="27" xr:uid="{31985F81-4EFA-4954-9D1D-DC9D888F012F}"/>
    <cellStyle name="Normal 6 3" xfId="25" xr:uid="{49BB4446-ADA5-47F1-A17D-0AB86AE78814}"/>
    <cellStyle name="Normal 7" xfId="2" xr:uid="{07CC29AB-E74B-4541-98D0-030C664D8A20}"/>
    <cellStyle name="Normal 7 2" xfId="11" xr:uid="{881A3664-38AD-4191-8F93-6D48F382B1D8}"/>
    <cellStyle name="Normal 8" xfId="9" xr:uid="{C91394C4-6E4F-42E3-BB37-93198ACF7415}"/>
    <cellStyle name="Normal 9" xfId="13" xr:uid="{C2398597-2CEE-402D-9BE2-42113C795D24}"/>
    <cellStyle name="Porcentagem" xfId="1" builtinId="5"/>
    <cellStyle name="Porcentagem 2" xfId="7" xr:uid="{F04FE328-91F1-4C6A-827D-DE9F09C86E82}"/>
    <cellStyle name="Porcentagem 2 2" xfId="18" xr:uid="{0CF3FEEA-0B67-40E9-9CA0-C427C6F30F4B}"/>
    <cellStyle name="Vírgula 2" xfId="10" xr:uid="{87A5A2B9-3D43-49FC-88CE-15406F6A6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758106</xdr:colOff>
      <xdr:row>42</xdr:row>
      <xdr:rowOff>134408</xdr:rowOff>
    </xdr:from>
    <xdr:to>
      <xdr:col>6</xdr:col>
      <xdr:colOff>193192</xdr:colOff>
      <xdr:row>42</xdr:row>
      <xdr:rowOff>605421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3905916-F842-4493-ACF3-44AB54817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689" y="10336741"/>
          <a:ext cx="2483086" cy="471013"/>
        </a:xfrm>
        <a:prstGeom prst="rect">
          <a:avLst/>
        </a:prstGeom>
      </xdr:spPr>
    </xdr:pic>
    <xdr:clientData/>
  </xdr:twoCellAnchor>
  <xdr:twoCellAnchor editAs="oneCell">
    <xdr:from>
      <xdr:col>13</xdr:col>
      <xdr:colOff>137848</xdr:colOff>
      <xdr:row>42</xdr:row>
      <xdr:rowOff>150397</xdr:rowOff>
    </xdr:from>
    <xdr:to>
      <xdr:col>13</xdr:col>
      <xdr:colOff>588171</xdr:colOff>
      <xdr:row>42</xdr:row>
      <xdr:rowOff>599288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0C0716-D88D-43BF-8A20-AF9C32D14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9598" y="10352730"/>
          <a:ext cx="450323" cy="448891"/>
        </a:xfrm>
        <a:prstGeom prst="rect">
          <a:avLst/>
        </a:prstGeom>
      </xdr:spPr>
    </xdr:pic>
    <xdr:clientData/>
  </xdr:twoCellAnchor>
  <xdr:twoCellAnchor editAs="oneCell">
    <xdr:from>
      <xdr:col>1</xdr:col>
      <xdr:colOff>573616</xdr:colOff>
      <xdr:row>42</xdr:row>
      <xdr:rowOff>139449</xdr:rowOff>
    </xdr:from>
    <xdr:to>
      <xdr:col>1</xdr:col>
      <xdr:colOff>2187263</xdr:colOff>
      <xdr:row>42</xdr:row>
      <xdr:rowOff>634417</xdr:rowOff>
    </xdr:to>
    <xdr:pic>
      <xdr:nvPicPr>
        <xdr:cNvPr id="4" name="Imagem 3" descr="Texto, Email&#10;&#10;Descrição gerada automaticamente">
          <a:extLst>
            <a:ext uri="{FF2B5EF4-FFF2-40B4-BE49-F238E27FC236}">
              <a16:creationId xmlns:a16="http://schemas.microsoft.com/office/drawing/2014/main" id="{9917EA9E-AE48-4D80-9136-4F78DB561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366" y="10341782"/>
          <a:ext cx="1613647" cy="494968"/>
        </a:xfrm>
        <a:prstGeom prst="rect">
          <a:avLst/>
        </a:prstGeom>
      </xdr:spPr>
    </xdr:pic>
    <xdr:clientData/>
  </xdr:twoCellAnchor>
  <xdr:twoCellAnchor editAs="oneCell">
    <xdr:from>
      <xdr:col>3</xdr:col>
      <xdr:colOff>620522</xdr:colOff>
      <xdr:row>660</xdr:row>
      <xdr:rowOff>134408</xdr:rowOff>
    </xdr:from>
    <xdr:to>
      <xdr:col>7</xdr:col>
      <xdr:colOff>267275</xdr:colOff>
      <xdr:row>660</xdr:row>
      <xdr:rowOff>616004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17FBC71-B5F4-4A61-BF58-B0244E9E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939" y="170600158"/>
          <a:ext cx="2483086" cy="481596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660</xdr:row>
      <xdr:rowOff>92188</xdr:rowOff>
    </xdr:from>
    <xdr:to>
      <xdr:col>13</xdr:col>
      <xdr:colOff>555098</xdr:colOff>
      <xdr:row>660</xdr:row>
      <xdr:rowOff>551662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31246AB-AF25-485F-AB2F-52C19B28F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6525" y="170557938"/>
          <a:ext cx="450323" cy="459474"/>
        </a:xfrm>
        <a:prstGeom prst="rect">
          <a:avLst/>
        </a:prstGeom>
      </xdr:spPr>
    </xdr:pic>
    <xdr:clientData/>
  </xdr:twoCellAnchor>
  <xdr:twoCellAnchor editAs="oneCell">
    <xdr:from>
      <xdr:col>1</xdr:col>
      <xdr:colOff>541866</xdr:colOff>
      <xdr:row>660</xdr:row>
      <xdr:rowOff>54783</xdr:rowOff>
    </xdr:from>
    <xdr:to>
      <xdr:col>1</xdr:col>
      <xdr:colOff>2155513</xdr:colOff>
      <xdr:row>660</xdr:row>
      <xdr:rowOff>560334</xdr:rowOff>
    </xdr:to>
    <xdr:pic>
      <xdr:nvPicPr>
        <xdr:cNvPr id="7" name="Imagem 6" descr="Texto, Email&#10;&#10;Descrição gerada automaticamente">
          <a:extLst>
            <a:ext uri="{FF2B5EF4-FFF2-40B4-BE49-F238E27FC236}">
              <a16:creationId xmlns:a16="http://schemas.microsoft.com/office/drawing/2014/main" id="{577FC22F-5ADD-450F-9C0F-C60C6E356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6" y="170520533"/>
          <a:ext cx="1613647" cy="505551"/>
        </a:xfrm>
        <a:prstGeom prst="rect">
          <a:avLst/>
        </a:prstGeom>
      </xdr:spPr>
    </xdr:pic>
    <xdr:clientData/>
  </xdr:twoCellAnchor>
  <xdr:twoCellAnchor editAs="oneCell">
    <xdr:from>
      <xdr:col>3</xdr:col>
      <xdr:colOff>620522</xdr:colOff>
      <xdr:row>935</xdr:row>
      <xdr:rowOff>134408</xdr:rowOff>
    </xdr:from>
    <xdr:to>
      <xdr:col>7</xdr:col>
      <xdr:colOff>267275</xdr:colOff>
      <xdr:row>935</xdr:row>
      <xdr:rowOff>616004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8EE5D04-275B-438A-98DF-8E0662538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939" y="242609158"/>
          <a:ext cx="2483086" cy="481596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935</xdr:row>
      <xdr:rowOff>92188</xdr:rowOff>
    </xdr:from>
    <xdr:to>
      <xdr:col>13</xdr:col>
      <xdr:colOff>555098</xdr:colOff>
      <xdr:row>935</xdr:row>
      <xdr:rowOff>551662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80CA9849-C9C9-4825-AA9A-ACA6D10C7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6525" y="242566938"/>
          <a:ext cx="450323" cy="459474"/>
        </a:xfrm>
        <a:prstGeom prst="rect">
          <a:avLst/>
        </a:prstGeom>
      </xdr:spPr>
    </xdr:pic>
    <xdr:clientData/>
  </xdr:twoCellAnchor>
  <xdr:twoCellAnchor editAs="oneCell">
    <xdr:from>
      <xdr:col>1</xdr:col>
      <xdr:colOff>541866</xdr:colOff>
      <xdr:row>935</xdr:row>
      <xdr:rowOff>54783</xdr:rowOff>
    </xdr:from>
    <xdr:to>
      <xdr:col>1</xdr:col>
      <xdr:colOff>2155513</xdr:colOff>
      <xdr:row>935</xdr:row>
      <xdr:rowOff>560334</xdr:rowOff>
    </xdr:to>
    <xdr:pic>
      <xdr:nvPicPr>
        <xdr:cNvPr id="10" name="Imagem 9" descr="Texto, Email&#10;&#10;Descrição gerada automaticamente">
          <a:extLst>
            <a:ext uri="{FF2B5EF4-FFF2-40B4-BE49-F238E27FC236}">
              <a16:creationId xmlns:a16="http://schemas.microsoft.com/office/drawing/2014/main" id="{AB8F0B5D-3C97-4B8A-ADC2-659DB17CB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616" y="242529533"/>
          <a:ext cx="1613647" cy="505551"/>
        </a:xfrm>
        <a:prstGeom prst="rect">
          <a:avLst/>
        </a:prstGeom>
      </xdr:spPr>
    </xdr:pic>
    <xdr:clientData/>
  </xdr:twoCellAnchor>
  <xdr:twoCellAnchor editAs="oneCell">
    <xdr:from>
      <xdr:col>1</xdr:col>
      <xdr:colOff>2452061</xdr:colOff>
      <xdr:row>3</xdr:row>
      <xdr:rowOff>131545</xdr:rowOff>
    </xdr:from>
    <xdr:to>
      <xdr:col>2</xdr:col>
      <xdr:colOff>134547</xdr:colOff>
      <xdr:row>3</xdr:row>
      <xdr:rowOff>604939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25FB0952-1E8A-488E-B600-13B8372CE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811" y="713628"/>
          <a:ext cx="2487319" cy="473394"/>
        </a:xfrm>
        <a:prstGeom prst="rect">
          <a:avLst/>
        </a:prstGeom>
      </xdr:spPr>
    </xdr:pic>
    <xdr:clientData/>
  </xdr:twoCellAnchor>
  <xdr:twoCellAnchor editAs="oneCell">
    <xdr:from>
      <xdr:col>2</xdr:col>
      <xdr:colOff>856549</xdr:colOff>
      <xdr:row>3</xdr:row>
      <xdr:rowOff>144358</xdr:rowOff>
    </xdr:from>
    <xdr:to>
      <xdr:col>3</xdr:col>
      <xdr:colOff>446712</xdr:colOff>
      <xdr:row>3</xdr:row>
      <xdr:rowOff>595630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34539A9B-FAE0-4F71-869A-570F3313B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7132" y="726441"/>
          <a:ext cx="457997" cy="451272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201705</xdr:colOff>
      <xdr:row>3</xdr:row>
      <xdr:rowOff>134470</xdr:rowOff>
    </xdr:from>
    <xdr:to>
      <xdr:col>1</xdr:col>
      <xdr:colOff>1815352</xdr:colOff>
      <xdr:row>3</xdr:row>
      <xdr:rowOff>631819</xdr:rowOff>
    </xdr:to>
    <xdr:pic>
      <xdr:nvPicPr>
        <xdr:cNvPr id="13" name="Imagem 12" descr="Texto, Email&#10;&#10;Descrição gerada automaticamente">
          <a:extLst>
            <a:ext uri="{FF2B5EF4-FFF2-40B4-BE49-F238E27FC236}">
              <a16:creationId xmlns:a16="http://schemas.microsoft.com/office/drawing/2014/main" id="{F435A962-EC54-47E2-AD36-8A4DB7437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455" y="716553"/>
          <a:ext cx="1613647" cy="497349"/>
        </a:xfrm>
        <a:prstGeom prst="rect">
          <a:avLst/>
        </a:prstGeom>
      </xdr:spPr>
    </xdr:pic>
    <xdr:clientData/>
  </xdr:twoCellAnchor>
  <xdr:oneCellAnchor>
    <xdr:from>
      <xdr:col>8</xdr:col>
      <xdr:colOff>433462</xdr:colOff>
      <xdr:row>3</xdr:row>
      <xdr:rowOff>124665</xdr:rowOff>
    </xdr:from>
    <xdr:ext cx="2483086" cy="461488"/>
    <xdr:pic>
      <xdr:nvPicPr>
        <xdr:cNvPr id="14" name="Imagem 13">
          <a:extLst>
            <a:ext uri="{FF2B5EF4-FFF2-40B4-BE49-F238E27FC236}">
              <a16:creationId xmlns:a16="http://schemas.microsoft.com/office/drawing/2014/main" id="{7F0CB7FF-ABA9-4CF1-AAE7-3DFBBE7FC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4379" y="706748"/>
          <a:ext cx="2483086" cy="461488"/>
        </a:xfrm>
        <a:prstGeom prst="rect">
          <a:avLst/>
        </a:prstGeom>
      </xdr:spPr>
    </xdr:pic>
    <xdr:clientData/>
  </xdr:oneCellAnchor>
  <xdr:oneCellAnchor>
    <xdr:from>
      <xdr:col>13</xdr:col>
      <xdr:colOff>547689</xdr:colOff>
      <xdr:row>3</xdr:row>
      <xdr:rowOff>137479</xdr:rowOff>
    </xdr:from>
    <xdr:ext cx="454556" cy="439366"/>
    <xdr:pic>
      <xdr:nvPicPr>
        <xdr:cNvPr id="15" name="Imagem 14">
          <a:extLst>
            <a:ext uri="{FF2B5EF4-FFF2-40B4-BE49-F238E27FC236}">
              <a16:creationId xmlns:a16="http://schemas.microsoft.com/office/drawing/2014/main" id="{BF4E4ED2-3C8F-45AA-91EE-D9AD90F2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9439" y="719562"/>
          <a:ext cx="454556" cy="439366"/>
        </a:xfrm>
        <a:prstGeom prst="rect">
          <a:avLst/>
        </a:prstGeom>
      </xdr:spPr>
    </xdr:pic>
    <xdr:clientData/>
  </xdr:oneCellAnchor>
  <xdr:oneCellAnchor>
    <xdr:from>
      <xdr:col>5</xdr:col>
      <xdr:colOff>107157</xdr:colOff>
      <xdr:row>3</xdr:row>
      <xdr:rowOff>103778</xdr:rowOff>
    </xdr:from>
    <xdr:ext cx="1613647" cy="485443"/>
    <xdr:pic>
      <xdr:nvPicPr>
        <xdr:cNvPr id="16" name="Imagem 15" descr="Texto, Email&#10;&#10;Descrição gerada automaticamente">
          <a:extLst>
            <a:ext uri="{FF2B5EF4-FFF2-40B4-BE49-F238E27FC236}">
              <a16:creationId xmlns:a16="http://schemas.microsoft.com/office/drawing/2014/main" id="{8403B75D-2B0F-4C9E-A586-D1211269A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9574" y="685861"/>
          <a:ext cx="1613647" cy="485443"/>
        </a:xfrm>
        <a:prstGeom prst="rect">
          <a:avLst/>
        </a:prstGeom>
      </xdr:spPr>
    </xdr:pic>
    <xdr:clientData/>
  </xdr:oneCellAnchor>
  <xdr:twoCellAnchor editAs="oneCell">
    <xdr:from>
      <xdr:col>1</xdr:col>
      <xdr:colOff>2409104</xdr:colOff>
      <xdr:row>22</xdr:row>
      <xdr:rowOff>105834</xdr:rowOff>
    </xdr:from>
    <xdr:to>
      <xdr:col>2</xdr:col>
      <xdr:colOff>114801</xdr:colOff>
      <xdr:row>22</xdr:row>
      <xdr:rowOff>579229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6FFDBE0B-8E4C-4259-8614-1169BFFD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854" y="5154084"/>
          <a:ext cx="2510530" cy="473395"/>
        </a:xfrm>
        <a:prstGeom prst="rect">
          <a:avLst/>
        </a:prstGeom>
      </xdr:spPr>
    </xdr:pic>
    <xdr:clientData/>
  </xdr:twoCellAnchor>
  <xdr:twoCellAnchor editAs="oneCell">
    <xdr:from>
      <xdr:col>2</xdr:col>
      <xdr:colOff>777874</xdr:colOff>
      <xdr:row>22</xdr:row>
      <xdr:rowOff>130553</xdr:rowOff>
    </xdr:from>
    <xdr:to>
      <xdr:col>3</xdr:col>
      <xdr:colOff>363274</xdr:colOff>
      <xdr:row>22</xdr:row>
      <xdr:rowOff>581826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38DC8715-426C-414A-A09F-D5AD2554E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8457" y="5178803"/>
          <a:ext cx="453234" cy="451273"/>
        </a:xfrm>
        <a:prstGeom prst="rect">
          <a:avLst/>
        </a:prstGeom>
      </xdr:spPr>
    </xdr:pic>
    <xdr:clientData/>
  </xdr:twoCellAnchor>
  <xdr:twoCellAnchor editAs="oneCell">
    <xdr:from>
      <xdr:col>1</xdr:col>
      <xdr:colOff>158748</xdr:colOff>
      <xdr:row>22</xdr:row>
      <xdr:rowOff>108759</xdr:rowOff>
    </xdr:from>
    <xdr:to>
      <xdr:col>1</xdr:col>
      <xdr:colOff>1785201</xdr:colOff>
      <xdr:row>22</xdr:row>
      <xdr:rowOff>606109</xdr:rowOff>
    </xdr:to>
    <xdr:pic>
      <xdr:nvPicPr>
        <xdr:cNvPr id="19" name="Imagem 18" descr="Texto, Email&#10;&#10;Descrição gerada automaticamente">
          <a:extLst>
            <a:ext uri="{FF2B5EF4-FFF2-40B4-BE49-F238E27FC236}">
              <a16:creationId xmlns:a16="http://schemas.microsoft.com/office/drawing/2014/main" id="{66751FEE-04B2-4C20-88D4-2DE7E3DB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8" y="5157009"/>
          <a:ext cx="1626453" cy="497350"/>
        </a:xfrm>
        <a:prstGeom prst="rect">
          <a:avLst/>
        </a:prstGeom>
      </xdr:spPr>
    </xdr:pic>
    <xdr:clientData/>
  </xdr:twoCellAnchor>
  <xdr:twoCellAnchor editAs="oneCell">
    <xdr:from>
      <xdr:col>8</xdr:col>
      <xdr:colOff>194277</xdr:colOff>
      <xdr:row>22</xdr:row>
      <xdr:rowOff>95250</xdr:rowOff>
    </xdr:from>
    <xdr:to>
      <xdr:col>12</xdr:col>
      <xdr:colOff>39392</xdr:colOff>
      <xdr:row>22</xdr:row>
      <xdr:rowOff>556738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FF9E3FD4-7B4A-44B8-BEC3-4AB96B530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5194" y="5143500"/>
          <a:ext cx="2469781" cy="461488"/>
        </a:xfrm>
        <a:prstGeom prst="rect">
          <a:avLst/>
        </a:prstGeom>
      </xdr:spPr>
    </xdr:pic>
    <xdr:clientData/>
  </xdr:twoCellAnchor>
  <xdr:twoCellAnchor editAs="oneCell">
    <xdr:from>
      <xdr:col>5</xdr:col>
      <xdr:colOff>203728</xdr:colOff>
      <xdr:row>22</xdr:row>
      <xdr:rowOff>133892</xdr:rowOff>
    </xdr:from>
    <xdr:to>
      <xdr:col>7</xdr:col>
      <xdr:colOff>502926</xdr:colOff>
      <xdr:row>22</xdr:row>
      <xdr:rowOff>619335</xdr:rowOff>
    </xdr:to>
    <xdr:pic>
      <xdr:nvPicPr>
        <xdr:cNvPr id="22" name="Imagem 21" descr="Texto, Email&#10;&#10;Descrição gerada automaticamente">
          <a:extLst>
            <a:ext uri="{FF2B5EF4-FFF2-40B4-BE49-F238E27FC236}">
              <a16:creationId xmlns:a16="http://schemas.microsoft.com/office/drawing/2014/main" id="{8AB399E3-2802-4FCA-A2CB-31FE4D683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145" y="5182142"/>
          <a:ext cx="1611531" cy="485443"/>
        </a:xfrm>
        <a:prstGeom prst="rect">
          <a:avLst/>
        </a:prstGeom>
      </xdr:spPr>
    </xdr:pic>
    <xdr:clientData/>
  </xdr:twoCellAnchor>
  <xdr:oneCellAnchor>
    <xdr:from>
      <xdr:col>13</xdr:col>
      <xdr:colOff>550334</xdr:colOff>
      <xdr:row>22</xdr:row>
      <xdr:rowOff>179917</xdr:rowOff>
    </xdr:from>
    <xdr:ext cx="454556" cy="439366"/>
    <xdr:pic>
      <xdr:nvPicPr>
        <xdr:cNvPr id="23" name="Imagem 22">
          <a:extLst>
            <a:ext uri="{FF2B5EF4-FFF2-40B4-BE49-F238E27FC236}">
              <a16:creationId xmlns:a16="http://schemas.microsoft.com/office/drawing/2014/main" id="{BE2463AE-5A00-42AF-9ADF-AD9F299BE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2084" y="5228167"/>
          <a:ext cx="454556" cy="4393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6D40-2E32-4CD5-8A57-68FBD9FAB59B}">
  <sheetPr>
    <pageSetUpPr fitToPage="1"/>
  </sheetPr>
  <dimension ref="A1:P1162"/>
  <sheetViews>
    <sheetView tabSelected="1" view="pageBreakPreview" zoomScale="90" zoomScaleNormal="90" zoomScaleSheetLayoutView="90" workbookViewId="0">
      <selection sqref="A1:P3"/>
    </sheetView>
  </sheetViews>
  <sheetFormatPr defaultRowHeight="15" x14ac:dyDescent="0.25"/>
  <cols>
    <col min="1" max="1" width="4.28515625" customWidth="1"/>
    <col min="2" max="2" width="72" customWidth="1"/>
    <col min="3" max="4" width="13" customWidth="1"/>
    <col min="5" max="15" width="9.85546875" customWidth="1"/>
    <col min="16" max="16" width="4" customWidth="1"/>
  </cols>
  <sheetData>
    <row r="1" spans="1:16" x14ac:dyDescent="0.25">
      <c r="A1" s="285" t="s">
        <v>211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15" customHeight="1" x14ac:dyDescent="0.25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52.5" customHeight="1" thickBot="1" x14ac:dyDescent="0.3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</row>
    <row r="4" spans="1:16" ht="57" customHeight="1" thickBot="1" x14ac:dyDescent="0.3">
      <c r="B4" s="167"/>
      <c r="C4" s="168"/>
      <c r="D4" s="169"/>
      <c r="F4" s="167"/>
      <c r="G4" s="168"/>
      <c r="H4" s="168"/>
      <c r="I4" s="168"/>
      <c r="J4" s="168"/>
      <c r="K4" s="168"/>
      <c r="L4" s="168"/>
      <c r="M4" s="168"/>
      <c r="N4" s="168"/>
      <c r="O4" s="169"/>
    </row>
    <row r="5" spans="1:16" x14ac:dyDescent="0.25">
      <c r="B5" s="170" t="s">
        <v>0</v>
      </c>
      <c r="C5" s="171"/>
      <c r="D5" s="172"/>
      <c r="F5" s="170" t="s">
        <v>0</v>
      </c>
      <c r="G5" s="171"/>
      <c r="H5" s="171"/>
      <c r="I5" s="171"/>
      <c r="J5" s="171"/>
      <c r="K5" s="171"/>
      <c r="L5" s="171"/>
      <c r="M5" s="171"/>
      <c r="N5" s="171"/>
      <c r="O5" s="172"/>
    </row>
    <row r="6" spans="1:16" x14ac:dyDescent="0.25">
      <c r="B6" s="161" t="s">
        <v>1</v>
      </c>
      <c r="C6" s="162"/>
      <c r="D6" s="163"/>
      <c r="F6" s="161" t="s">
        <v>1</v>
      </c>
      <c r="G6" s="162"/>
      <c r="H6" s="162"/>
      <c r="I6" s="162"/>
      <c r="J6" s="162"/>
      <c r="K6" s="162"/>
      <c r="L6" s="162"/>
      <c r="M6" s="162"/>
      <c r="N6" s="162"/>
      <c r="O6" s="163"/>
    </row>
    <row r="7" spans="1:16" ht="15.75" thickBot="1" x14ac:dyDescent="0.3">
      <c r="B7" s="161" t="s">
        <v>213</v>
      </c>
      <c r="C7" s="162"/>
      <c r="D7" s="163"/>
      <c r="F7" s="173" t="s">
        <v>213</v>
      </c>
      <c r="G7" s="174"/>
      <c r="H7" s="174"/>
      <c r="I7" s="174"/>
      <c r="J7" s="174"/>
      <c r="K7" s="174"/>
      <c r="L7" s="174"/>
      <c r="M7" s="174"/>
      <c r="N7" s="174"/>
      <c r="O7" s="175"/>
    </row>
    <row r="8" spans="1:16" ht="19.5" thickBot="1" x14ac:dyDescent="0.3">
      <c r="B8" s="158" t="s">
        <v>2</v>
      </c>
      <c r="C8" s="159"/>
      <c r="D8" s="160"/>
      <c r="F8" s="158" t="s">
        <v>2</v>
      </c>
      <c r="G8" s="159"/>
      <c r="H8" s="159"/>
      <c r="I8" s="159"/>
      <c r="J8" s="159"/>
      <c r="K8" s="159"/>
      <c r="L8" s="159"/>
      <c r="M8" s="159"/>
      <c r="N8" s="159"/>
      <c r="O8" s="160"/>
    </row>
    <row r="9" spans="1:16" ht="15.75" thickBot="1" x14ac:dyDescent="0.3">
      <c r="B9" s="1"/>
      <c r="C9" s="2"/>
      <c r="D9" s="3"/>
      <c r="F9" s="218"/>
      <c r="G9" s="219"/>
      <c r="H9" s="219"/>
      <c r="I9" s="219"/>
      <c r="J9" s="219"/>
      <c r="K9" s="219"/>
      <c r="L9" s="219"/>
      <c r="M9" s="219"/>
      <c r="N9" s="219"/>
      <c r="O9" s="220"/>
    </row>
    <row r="10" spans="1:16" ht="15.75" thickBot="1" x14ac:dyDescent="0.3">
      <c r="B10" s="234" t="s">
        <v>3</v>
      </c>
      <c r="C10" s="235"/>
      <c r="D10" s="236"/>
      <c r="F10" s="234" t="s">
        <v>4</v>
      </c>
      <c r="G10" s="235"/>
      <c r="H10" s="235"/>
      <c r="I10" s="235"/>
      <c r="J10" s="235"/>
      <c r="K10" s="235"/>
      <c r="L10" s="235"/>
      <c r="M10" s="235"/>
      <c r="N10" s="235"/>
      <c r="O10" s="236"/>
    </row>
    <row r="11" spans="1:16" ht="15" customHeight="1" x14ac:dyDescent="0.25">
      <c r="B11" s="237" t="s">
        <v>5</v>
      </c>
      <c r="C11" s="194" t="s">
        <v>6</v>
      </c>
      <c r="D11" s="239" t="s">
        <v>7</v>
      </c>
      <c r="F11" s="198" t="s">
        <v>5</v>
      </c>
      <c r="G11" s="240"/>
      <c r="H11" s="240"/>
      <c r="I11" s="240"/>
      <c r="J11" s="240"/>
      <c r="K11" s="240"/>
      <c r="L11" s="194" t="s">
        <v>6</v>
      </c>
      <c r="M11" s="194"/>
      <c r="N11" s="240" t="s">
        <v>7</v>
      </c>
      <c r="O11" s="241"/>
    </row>
    <row r="12" spans="1:16" x14ac:dyDescent="0.25">
      <c r="B12" s="238"/>
      <c r="C12" s="152"/>
      <c r="D12" s="209"/>
      <c r="F12" s="195"/>
      <c r="G12" s="210"/>
      <c r="H12" s="210"/>
      <c r="I12" s="210"/>
      <c r="J12" s="210"/>
      <c r="K12" s="210"/>
      <c r="L12" s="152"/>
      <c r="M12" s="152"/>
      <c r="N12" s="210"/>
      <c r="O12" s="211"/>
    </row>
    <row r="13" spans="1:16" x14ac:dyDescent="0.25">
      <c r="B13" s="4" t="s">
        <v>8</v>
      </c>
      <c r="C13" s="5">
        <v>17333</v>
      </c>
      <c r="D13" s="66">
        <v>20016</v>
      </c>
      <c r="F13" s="229" t="s">
        <v>9</v>
      </c>
      <c r="G13" s="230"/>
      <c r="H13" s="230"/>
      <c r="I13" s="230"/>
      <c r="J13" s="230"/>
      <c r="K13" s="230"/>
      <c r="L13" s="231" t="s">
        <v>10</v>
      </c>
      <c r="M13" s="231"/>
      <c r="N13" s="232">
        <v>49</v>
      </c>
      <c r="O13" s="233"/>
    </row>
    <row r="14" spans="1:16" x14ac:dyDescent="0.25">
      <c r="B14" s="4" t="s">
        <v>11</v>
      </c>
      <c r="C14" s="5">
        <v>229</v>
      </c>
      <c r="D14" s="66">
        <v>286</v>
      </c>
      <c r="F14" s="229" t="s">
        <v>12</v>
      </c>
      <c r="G14" s="230"/>
      <c r="H14" s="230"/>
      <c r="I14" s="230"/>
      <c r="J14" s="230"/>
      <c r="K14" s="230"/>
      <c r="L14" s="231" t="s">
        <v>10</v>
      </c>
      <c r="M14" s="231"/>
      <c r="N14" s="232">
        <v>55</v>
      </c>
      <c r="O14" s="233"/>
    </row>
    <row r="15" spans="1:16" ht="15.75" thickBot="1" x14ac:dyDescent="0.3">
      <c r="B15" s="4" t="s">
        <v>13</v>
      </c>
      <c r="C15" s="5">
        <v>6797</v>
      </c>
      <c r="D15" s="66">
        <v>5775</v>
      </c>
      <c r="F15" s="221" t="s">
        <v>14</v>
      </c>
      <c r="G15" s="222"/>
      <c r="H15" s="222"/>
      <c r="I15" s="222"/>
      <c r="J15" s="222"/>
      <c r="K15" s="222"/>
      <c r="L15" s="223" t="s">
        <v>15</v>
      </c>
      <c r="M15" s="223"/>
      <c r="N15" s="224">
        <v>836</v>
      </c>
      <c r="O15" s="225"/>
    </row>
    <row r="16" spans="1:16" x14ac:dyDescent="0.25">
      <c r="B16" s="4" t="s">
        <v>16</v>
      </c>
      <c r="C16" s="5">
        <v>5393</v>
      </c>
      <c r="D16" s="66">
        <v>3621</v>
      </c>
    </row>
    <row r="17" spans="2:15" x14ac:dyDescent="0.25">
      <c r="B17" s="4" t="s">
        <v>17</v>
      </c>
      <c r="C17" s="5">
        <v>7355</v>
      </c>
      <c r="D17" s="66">
        <v>14938</v>
      </c>
    </row>
    <row r="18" spans="2:15" x14ac:dyDescent="0.25">
      <c r="B18" s="4" t="s">
        <v>18</v>
      </c>
      <c r="C18" s="5">
        <v>301</v>
      </c>
      <c r="D18" s="66">
        <v>379</v>
      </c>
    </row>
    <row r="19" spans="2:15" x14ac:dyDescent="0.25">
      <c r="B19" s="4" t="s">
        <v>19</v>
      </c>
      <c r="C19" s="5">
        <v>1264</v>
      </c>
      <c r="D19" s="66">
        <v>426</v>
      </c>
    </row>
    <row r="20" spans="2:15" x14ac:dyDescent="0.25">
      <c r="B20" s="4" t="s">
        <v>20</v>
      </c>
      <c r="C20" s="5">
        <v>1264</v>
      </c>
      <c r="D20" s="66">
        <v>631</v>
      </c>
    </row>
    <row r="21" spans="2:15" ht="15.75" thickBot="1" x14ac:dyDescent="0.3">
      <c r="B21" s="6" t="s">
        <v>21</v>
      </c>
      <c r="C21" s="64">
        <v>36</v>
      </c>
      <c r="D21" s="65">
        <v>53</v>
      </c>
    </row>
    <row r="22" spans="2:15" ht="15.75" customHeight="1" thickBot="1" x14ac:dyDescent="0.3"/>
    <row r="23" spans="2:15" ht="56.25" customHeight="1" thickBot="1" x14ac:dyDescent="0.3">
      <c r="B23" s="167"/>
      <c r="C23" s="168"/>
      <c r="D23" s="169"/>
      <c r="F23" s="226"/>
      <c r="G23" s="227"/>
      <c r="H23" s="227"/>
      <c r="I23" s="227"/>
      <c r="J23" s="227"/>
      <c r="K23" s="227"/>
      <c r="L23" s="227"/>
      <c r="M23" s="227"/>
      <c r="N23" s="227"/>
      <c r="O23" s="228"/>
    </row>
    <row r="24" spans="2:15" ht="15" customHeight="1" x14ac:dyDescent="0.25">
      <c r="B24" s="170" t="s">
        <v>0</v>
      </c>
      <c r="C24" s="171"/>
      <c r="D24" s="172"/>
      <c r="F24" s="242" t="s">
        <v>214</v>
      </c>
      <c r="G24" s="243"/>
      <c r="H24" s="243"/>
      <c r="I24" s="243"/>
      <c r="J24" s="243"/>
      <c r="K24" s="243"/>
      <c r="L24" s="243"/>
      <c r="M24" s="243"/>
      <c r="N24" s="243"/>
      <c r="O24" s="244"/>
    </row>
    <row r="25" spans="2:15" x14ac:dyDescent="0.25">
      <c r="B25" s="161" t="s">
        <v>1</v>
      </c>
      <c r="C25" s="162"/>
      <c r="D25" s="163"/>
      <c r="F25" s="245"/>
      <c r="G25" s="246"/>
      <c r="H25" s="246"/>
      <c r="I25" s="246"/>
      <c r="J25" s="246"/>
      <c r="K25" s="246"/>
      <c r="L25" s="246"/>
      <c r="M25" s="246"/>
      <c r="N25" s="246"/>
      <c r="O25" s="247"/>
    </row>
    <row r="26" spans="2:15" ht="15.75" thickBot="1" x14ac:dyDescent="0.3">
      <c r="B26" s="161" t="s">
        <v>213</v>
      </c>
      <c r="C26" s="162"/>
      <c r="D26" s="163"/>
      <c r="F26" s="173" t="s">
        <v>213</v>
      </c>
      <c r="G26" s="174"/>
      <c r="H26" s="174"/>
      <c r="I26" s="174"/>
      <c r="J26" s="174"/>
      <c r="K26" s="174"/>
      <c r="L26" s="174"/>
      <c r="M26" s="174"/>
      <c r="N26" s="174"/>
      <c r="O26" s="175"/>
    </row>
    <row r="27" spans="2:15" ht="19.5" thickBot="1" x14ac:dyDescent="0.3">
      <c r="B27" s="158" t="s">
        <v>2</v>
      </c>
      <c r="C27" s="159"/>
      <c r="D27" s="160"/>
      <c r="F27" s="158" t="s">
        <v>2</v>
      </c>
      <c r="G27" s="159"/>
      <c r="H27" s="159"/>
      <c r="I27" s="159"/>
      <c r="J27" s="159"/>
      <c r="K27" s="159"/>
      <c r="L27" s="159"/>
      <c r="M27" s="159"/>
      <c r="N27" s="159"/>
      <c r="O27" s="160"/>
    </row>
    <row r="28" spans="2:15" ht="15.75" thickBot="1" x14ac:dyDescent="0.3">
      <c r="B28" s="1"/>
      <c r="C28" s="2"/>
      <c r="D28" s="3"/>
      <c r="F28" s="234"/>
      <c r="G28" s="235"/>
      <c r="H28" s="235"/>
      <c r="I28" s="235"/>
      <c r="J28" s="235"/>
      <c r="K28" s="235"/>
      <c r="L28" s="235"/>
      <c r="M28" s="235"/>
      <c r="N28" s="235"/>
      <c r="O28" s="236"/>
    </row>
    <row r="29" spans="2:15" ht="15.75" thickBot="1" x14ac:dyDescent="0.3">
      <c r="B29" s="145" t="s">
        <v>23</v>
      </c>
      <c r="C29" s="146"/>
      <c r="D29" s="147"/>
      <c r="F29" s="234" t="s">
        <v>22</v>
      </c>
      <c r="G29" s="235"/>
      <c r="H29" s="235"/>
      <c r="I29" s="235"/>
      <c r="J29" s="235"/>
      <c r="K29" s="235"/>
      <c r="L29" s="235"/>
      <c r="M29" s="235"/>
      <c r="N29" s="235"/>
      <c r="O29" s="236"/>
    </row>
    <row r="30" spans="2:15" ht="33.75" customHeight="1" thickBot="1" x14ac:dyDescent="0.3">
      <c r="B30" s="148"/>
      <c r="C30" s="149"/>
      <c r="D30" s="150"/>
      <c r="F30" s="250" t="s">
        <v>5</v>
      </c>
      <c r="G30" s="251"/>
      <c r="H30" s="251"/>
      <c r="I30" s="251"/>
      <c r="J30" s="251"/>
      <c r="K30" s="252"/>
      <c r="L30" s="253" t="s">
        <v>6</v>
      </c>
      <c r="M30" s="252"/>
      <c r="N30" s="253" t="s">
        <v>24</v>
      </c>
      <c r="O30" s="254"/>
    </row>
    <row r="31" spans="2:15" ht="15" customHeight="1" x14ac:dyDescent="0.25">
      <c r="B31" s="248" t="s">
        <v>5</v>
      </c>
      <c r="C31" s="249" t="s">
        <v>6</v>
      </c>
      <c r="D31" s="239" t="s">
        <v>7</v>
      </c>
      <c r="F31" s="259" t="s">
        <v>25</v>
      </c>
      <c r="G31" s="260"/>
      <c r="H31" s="260"/>
      <c r="I31" s="260"/>
      <c r="J31" s="260"/>
      <c r="K31" s="261"/>
      <c r="L31" s="257">
        <v>26504</v>
      </c>
      <c r="M31" s="258"/>
      <c r="N31" s="255">
        <v>31861</v>
      </c>
      <c r="O31" s="256"/>
    </row>
    <row r="32" spans="2:15" ht="15.75" customHeight="1" x14ac:dyDescent="0.25">
      <c r="B32" s="205"/>
      <c r="C32" s="207"/>
      <c r="D32" s="209"/>
      <c r="F32" s="259" t="s">
        <v>26</v>
      </c>
      <c r="G32" s="260"/>
      <c r="H32" s="260"/>
      <c r="I32" s="260"/>
      <c r="J32" s="260"/>
      <c r="K32" s="261"/>
      <c r="L32" s="257">
        <v>691</v>
      </c>
      <c r="M32" s="258"/>
      <c r="N32" s="255">
        <v>614</v>
      </c>
      <c r="O32" s="256"/>
    </row>
    <row r="33" spans="2:15" x14ac:dyDescent="0.25">
      <c r="B33" s="4" t="s">
        <v>27</v>
      </c>
      <c r="C33" s="7">
        <v>574</v>
      </c>
      <c r="D33" s="8">
        <v>494</v>
      </c>
      <c r="F33" s="259" t="s">
        <v>28</v>
      </c>
      <c r="G33" s="260"/>
      <c r="H33" s="260"/>
      <c r="I33" s="260"/>
      <c r="J33" s="260"/>
      <c r="K33" s="261"/>
      <c r="L33" s="257">
        <v>230</v>
      </c>
      <c r="M33" s="258"/>
      <c r="N33" s="255">
        <v>17</v>
      </c>
      <c r="O33" s="256"/>
    </row>
    <row r="34" spans="2:15" x14ac:dyDescent="0.25">
      <c r="B34" s="4" t="s">
        <v>29</v>
      </c>
      <c r="C34" s="7">
        <v>1320</v>
      </c>
      <c r="D34" s="8">
        <v>1155</v>
      </c>
      <c r="F34" s="259" t="s">
        <v>30</v>
      </c>
      <c r="G34" s="260"/>
      <c r="H34" s="260"/>
      <c r="I34" s="260"/>
      <c r="J34" s="260"/>
      <c r="K34" s="261"/>
      <c r="L34" s="257">
        <v>12905</v>
      </c>
      <c r="M34" s="258"/>
      <c r="N34" s="255">
        <v>21798</v>
      </c>
      <c r="O34" s="256"/>
    </row>
    <row r="35" spans="2:15" x14ac:dyDescent="0.25">
      <c r="B35" s="4" t="s">
        <v>31</v>
      </c>
      <c r="C35" s="7">
        <v>1018</v>
      </c>
      <c r="D35" s="8">
        <v>870</v>
      </c>
      <c r="F35" s="259" t="s">
        <v>32</v>
      </c>
      <c r="G35" s="260"/>
      <c r="H35" s="260"/>
      <c r="I35" s="260"/>
      <c r="J35" s="260"/>
      <c r="K35" s="261"/>
      <c r="L35" s="257">
        <v>605</v>
      </c>
      <c r="M35" s="258"/>
      <c r="N35" s="255">
        <v>589</v>
      </c>
      <c r="O35" s="256"/>
    </row>
    <row r="36" spans="2:15" x14ac:dyDescent="0.25">
      <c r="B36" s="4" t="s">
        <v>33</v>
      </c>
      <c r="C36" s="7">
        <v>269</v>
      </c>
      <c r="D36" s="8">
        <v>238</v>
      </c>
      <c r="F36" s="259" t="s">
        <v>34</v>
      </c>
      <c r="G36" s="260"/>
      <c r="H36" s="260"/>
      <c r="I36" s="260"/>
      <c r="J36" s="260"/>
      <c r="K36" s="261"/>
      <c r="L36" s="257">
        <v>202</v>
      </c>
      <c r="M36" s="258"/>
      <c r="N36" s="255">
        <v>69</v>
      </c>
      <c r="O36" s="256"/>
    </row>
    <row r="37" spans="2:15" x14ac:dyDescent="0.25">
      <c r="B37" s="4" t="s">
        <v>35</v>
      </c>
      <c r="C37" s="7">
        <v>505</v>
      </c>
      <c r="D37" s="8">
        <v>438</v>
      </c>
      <c r="F37" s="259" t="s">
        <v>36</v>
      </c>
      <c r="G37" s="260"/>
      <c r="H37" s="260"/>
      <c r="I37" s="260"/>
      <c r="J37" s="260"/>
      <c r="K37" s="261"/>
      <c r="L37" s="257">
        <v>1847</v>
      </c>
      <c r="M37" s="258"/>
      <c r="N37" s="255">
        <v>513</v>
      </c>
      <c r="O37" s="256"/>
    </row>
    <row r="38" spans="2:15" x14ac:dyDescent="0.25">
      <c r="B38" s="4" t="s">
        <v>37</v>
      </c>
      <c r="C38" s="7">
        <v>260</v>
      </c>
      <c r="D38" s="8">
        <v>248</v>
      </c>
      <c r="F38" s="259" t="s">
        <v>38</v>
      </c>
      <c r="G38" s="260"/>
      <c r="H38" s="260"/>
      <c r="I38" s="260"/>
      <c r="J38" s="260"/>
      <c r="K38" s="261"/>
      <c r="L38" s="257">
        <v>1893</v>
      </c>
      <c r="M38" s="258"/>
      <c r="N38" s="255">
        <v>860</v>
      </c>
      <c r="O38" s="256"/>
    </row>
    <row r="39" spans="2:15" x14ac:dyDescent="0.25">
      <c r="B39" s="4" t="s">
        <v>39</v>
      </c>
      <c r="C39" s="7">
        <v>1324</v>
      </c>
      <c r="D39" s="8">
        <v>1139</v>
      </c>
      <c r="F39" s="259" t="s">
        <v>40</v>
      </c>
      <c r="G39" s="260"/>
      <c r="H39" s="260"/>
      <c r="I39" s="260"/>
      <c r="J39" s="260"/>
      <c r="K39" s="261"/>
      <c r="L39" s="257">
        <v>68</v>
      </c>
      <c r="M39" s="258"/>
      <c r="N39" s="255">
        <v>69</v>
      </c>
      <c r="O39" s="256"/>
    </row>
    <row r="40" spans="2:15" x14ac:dyDescent="0.25">
      <c r="B40" s="4" t="s">
        <v>41</v>
      </c>
      <c r="C40" s="7">
        <v>591</v>
      </c>
      <c r="D40" s="8">
        <v>566</v>
      </c>
      <c r="F40" s="259" t="s">
        <v>42</v>
      </c>
      <c r="G40" s="260"/>
      <c r="H40" s="260"/>
      <c r="I40" s="260"/>
      <c r="J40" s="260"/>
      <c r="K40" s="261"/>
      <c r="L40" s="257">
        <v>68</v>
      </c>
      <c r="M40" s="258"/>
      <c r="N40" s="255">
        <v>35</v>
      </c>
      <c r="O40" s="256"/>
    </row>
    <row r="41" spans="2:15" ht="15.75" thickBot="1" x14ac:dyDescent="0.3">
      <c r="B41" s="6" t="s">
        <v>43</v>
      </c>
      <c r="C41" s="9">
        <v>1660</v>
      </c>
      <c r="D41" s="10">
        <v>1619</v>
      </c>
      <c r="F41" s="279" t="s">
        <v>44</v>
      </c>
      <c r="G41" s="280"/>
      <c r="H41" s="280"/>
      <c r="I41" s="280"/>
      <c r="J41" s="280"/>
      <c r="K41" s="281"/>
      <c r="L41" s="287">
        <v>63482</v>
      </c>
      <c r="M41" s="288"/>
      <c r="N41" s="289">
        <v>56615</v>
      </c>
      <c r="O41" s="290"/>
    </row>
    <row r="42" spans="2:15" ht="15.75" thickBot="1" x14ac:dyDescent="0.3"/>
    <row r="43" spans="2:15" ht="60" customHeight="1" thickBot="1" x14ac:dyDescent="0.3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</row>
    <row r="44" spans="2:15" x14ac:dyDescent="0.25">
      <c r="B44" s="170" t="s">
        <v>0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/>
    </row>
    <row r="45" spans="2:15" x14ac:dyDescent="0.25">
      <c r="B45" s="161" t="s">
        <v>1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3"/>
    </row>
    <row r="46" spans="2:15" ht="15.75" thickBot="1" x14ac:dyDescent="0.3">
      <c r="B46" s="173" t="s">
        <v>215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5"/>
    </row>
    <row r="47" spans="2:15" ht="19.5" thickBot="1" x14ac:dyDescent="0.3">
      <c r="B47" s="158" t="s">
        <v>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60"/>
    </row>
    <row r="48" spans="2:15" ht="15.75" thickBot="1" x14ac:dyDescent="0.3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3"/>
    </row>
    <row r="49" spans="2:15" x14ac:dyDescent="0.25">
      <c r="B49" s="164" t="s">
        <v>45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6"/>
    </row>
    <row r="50" spans="2:15" ht="15" customHeight="1" x14ac:dyDescent="0.25">
      <c r="B50" s="195" t="s">
        <v>5</v>
      </c>
      <c r="C50" s="141" t="s">
        <v>46</v>
      </c>
      <c r="D50" s="137"/>
      <c r="E50" s="152" t="s">
        <v>47</v>
      </c>
      <c r="F50" s="152" t="s">
        <v>48</v>
      </c>
      <c r="G50" s="152" t="s">
        <v>49</v>
      </c>
      <c r="H50" s="152" t="s">
        <v>50</v>
      </c>
      <c r="I50" s="152" t="s">
        <v>51</v>
      </c>
      <c r="J50" s="152" t="s">
        <v>52</v>
      </c>
      <c r="K50" s="152" t="s">
        <v>53</v>
      </c>
      <c r="L50" s="152" t="s">
        <v>54</v>
      </c>
      <c r="M50" s="152" t="s">
        <v>55</v>
      </c>
      <c r="N50" s="152" t="s">
        <v>56</v>
      </c>
      <c r="O50" s="184" t="s">
        <v>57</v>
      </c>
    </row>
    <row r="51" spans="2:15" x14ac:dyDescent="0.25">
      <c r="B51" s="195"/>
      <c r="C51" s="142"/>
      <c r="D51" s="14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84"/>
    </row>
    <row r="52" spans="2:15" ht="15.75" x14ac:dyDescent="0.25">
      <c r="B52" s="11" t="s">
        <v>58</v>
      </c>
      <c r="C52" s="143">
        <v>0.95</v>
      </c>
      <c r="D52" s="144"/>
      <c r="E52" s="12">
        <f>176/177</f>
        <v>0.99435028248587576</v>
      </c>
      <c r="F52" s="12">
        <f>178/180</f>
        <v>0.98888888888888893</v>
      </c>
      <c r="G52" s="12">
        <f>161/162</f>
        <v>0.99382716049382713</v>
      </c>
      <c r="H52" s="12" t="s">
        <v>59</v>
      </c>
      <c r="I52" s="12">
        <f>225/227</f>
        <v>0.99118942731277537</v>
      </c>
      <c r="J52" s="12">
        <v>0.99660000000000004</v>
      </c>
      <c r="K52" s="12">
        <v>0.99309999999999998</v>
      </c>
      <c r="L52" s="111">
        <v>1</v>
      </c>
      <c r="M52" s="111">
        <v>0.99038461538461542</v>
      </c>
      <c r="N52" s="111">
        <f>191/191</f>
        <v>1</v>
      </c>
      <c r="O52" s="111">
        <v>1</v>
      </c>
    </row>
    <row r="53" spans="2:15" ht="15.75" x14ac:dyDescent="0.25">
      <c r="B53" s="11" t="s">
        <v>60</v>
      </c>
      <c r="C53" s="143">
        <v>1</v>
      </c>
      <c r="D53" s="144"/>
      <c r="E53" s="12" t="s">
        <v>59</v>
      </c>
      <c r="F53" s="12" t="s">
        <v>59</v>
      </c>
      <c r="G53" s="12" t="s">
        <v>59</v>
      </c>
      <c r="H53" s="15">
        <v>0.82</v>
      </c>
      <c r="I53" s="77">
        <v>1.7138</v>
      </c>
      <c r="J53" s="77">
        <v>1.19</v>
      </c>
      <c r="K53" s="77" t="s">
        <v>59</v>
      </c>
      <c r="L53" s="111">
        <v>1.1240000000000001</v>
      </c>
      <c r="M53" s="111">
        <v>1.1886000000000001</v>
      </c>
      <c r="N53" s="111">
        <v>1.0196000000000001</v>
      </c>
      <c r="O53" s="111">
        <v>0.87270000000000003</v>
      </c>
    </row>
    <row r="54" spans="2:15" ht="15.75" x14ac:dyDescent="0.25">
      <c r="B54" s="11" t="s">
        <v>61</v>
      </c>
      <c r="C54" s="143">
        <v>1</v>
      </c>
      <c r="D54" s="144"/>
      <c r="E54" s="12" t="s">
        <v>59</v>
      </c>
      <c r="F54" s="12" t="s">
        <v>59</v>
      </c>
      <c r="G54" s="12" t="s">
        <v>59</v>
      </c>
      <c r="H54" s="16">
        <v>1.2832165450121653</v>
      </c>
      <c r="I54" s="16">
        <v>1.4193990267639902</v>
      </c>
      <c r="J54" s="16">
        <v>1.2982</v>
      </c>
      <c r="K54" s="16">
        <v>1.0232000000000001</v>
      </c>
      <c r="L54" s="111">
        <v>0.90410000000000001</v>
      </c>
      <c r="M54" s="111">
        <v>1.0808</v>
      </c>
      <c r="N54" s="111">
        <v>1.3943722627737201</v>
      </c>
      <c r="O54" s="111">
        <v>1.5750851581508514</v>
      </c>
    </row>
    <row r="55" spans="2:15" ht="47.25" customHeight="1" x14ac:dyDescent="0.25">
      <c r="B55" s="11" t="s">
        <v>62</v>
      </c>
      <c r="C55" s="143" t="s">
        <v>63</v>
      </c>
      <c r="D55" s="144"/>
      <c r="E55" s="12">
        <v>0.90978880683555285</v>
      </c>
      <c r="F55" s="12">
        <v>0.89299458756087813</v>
      </c>
      <c r="G55" s="16">
        <v>0.92259037910542152</v>
      </c>
      <c r="H55" s="12">
        <v>0.89939024390243905</v>
      </c>
      <c r="I55" s="78">
        <v>0.90684253915910962</v>
      </c>
      <c r="J55" s="78">
        <v>0.88959999999999995</v>
      </c>
      <c r="K55" s="78">
        <v>0.92589999999999995</v>
      </c>
      <c r="L55" s="111">
        <v>0.93279999999999996</v>
      </c>
      <c r="M55" s="111">
        <v>0.89771891096394396</v>
      </c>
      <c r="N55" s="111">
        <v>0.90105433901054299</v>
      </c>
      <c r="O55" s="111">
        <v>0.90453834115805942</v>
      </c>
    </row>
    <row r="56" spans="2:15" ht="47.25" customHeight="1" x14ac:dyDescent="0.25">
      <c r="B56" s="11" t="s">
        <v>64</v>
      </c>
      <c r="C56" s="143" t="s">
        <v>65</v>
      </c>
      <c r="D56" s="144"/>
      <c r="E56" s="12">
        <v>0.95498469673570863</v>
      </c>
      <c r="F56" s="12">
        <v>0.91650302934289885</v>
      </c>
      <c r="G56" s="16">
        <v>0.92329411147342355</v>
      </c>
      <c r="H56" s="12">
        <v>0.88771929824561402</v>
      </c>
      <c r="I56" s="78">
        <v>0.93903033850356066</v>
      </c>
      <c r="J56" s="78">
        <v>0.95599999999999996</v>
      </c>
      <c r="K56" s="78">
        <v>0.94030000000000002</v>
      </c>
      <c r="L56" s="111">
        <v>0.92749999999999999</v>
      </c>
      <c r="M56" s="111">
        <v>0.95614482406935197</v>
      </c>
      <c r="N56" s="111">
        <v>0.93830703012912497</v>
      </c>
      <c r="O56" s="111">
        <v>0.8595166163141994</v>
      </c>
    </row>
    <row r="57" spans="2:15" ht="15.75" x14ac:dyDescent="0.25">
      <c r="B57" s="11" t="s">
        <v>66</v>
      </c>
      <c r="C57" s="143">
        <v>0.01</v>
      </c>
      <c r="D57" s="144"/>
      <c r="E57" s="12" t="s">
        <v>59</v>
      </c>
      <c r="F57" s="12" t="s">
        <v>59</v>
      </c>
      <c r="G57" s="12" t="s">
        <v>59</v>
      </c>
      <c r="H57" s="16">
        <v>1.6304347826086956E-2</v>
      </c>
      <c r="I57" s="78">
        <v>0</v>
      </c>
      <c r="J57" s="78">
        <v>2.0299999999999999E-2</v>
      </c>
      <c r="K57" s="78">
        <v>1.5100000000000001E-2</v>
      </c>
      <c r="L57" s="111">
        <v>2.12E-2</v>
      </c>
      <c r="M57" s="111">
        <v>3.4299999999999997E-2</v>
      </c>
      <c r="N57" s="111">
        <v>1.9230769230769201E-2</v>
      </c>
      <c r="O57" s="111">
        <v>1.3888888888888888E-2</v>
      </c>
    </row>
    <row r="58" spans="2:15" ht="15.75" x14ac:dyDescent="0.25">
      <c r="B58" s="11" t="s">
        <v>67</v>
      </c>
      <c r="C58" s="143">
        <v>0.04</v>
      </c>
      <c r="D58" s="144"/>
      <c r="E58" s="12">
        <v>4.6938430590580671E-3</v>
      </c>
      <c r="F58" s="17">
        <v>3.8600000000000002E-2</v>
      </c>
      <c r="G58" s="16">
        <v>6.3154538649000197E-2</v>
      </c>
      <c r="H58" s="12">
        <v>3.1518879554668735E-3</v>
      </c>
      <c r="I58" s="78">
        <v>3.6535488054267044E-3</v>
      </c>
      <c r="J58" s="78">
        <v>3.5000000000000001E-3</v>
      </c>
      <c r="K58" s="78">
        <v>5.4999999999999997E-3</v>
      </c>
      <c r="L58" s="111">
        <v>4.0000000000000001E-3</v>
      </c>
      <c r="M58" s="111">
        <v>3.4297056290955798E-3</v>
      </c>
      <c r="N58" s="111">
        <v>5.1445753943937002E-3</v>
      </c>
      <c r="O58" s="111">
        <v>5.7251635249831821E-3</v>
      </c>
    </row>
    <row r="59" spans="2:15" ht="15.75" x14ac:dyDescent="0.25">
      <c r="B59" s="11" t="s">
        <v>68</v>
      </c>
      <c r="C59" s="143" t="s">
        <v>69</v>
      </c>
      <c r="D59" s="144"/>
      <c r="E59" s="12">
        <v>0</v>
      </c>
      <c r="F59" s="12">
        <v>1.0415608691012388</v>
      </c>
      <c r="G59" s="16">
        <v>0.6866155449941127</v>
      </c>
      <c r="H59" s="12">
        <v>0.375</v>
      </c>
      <c r="I59" s="78">
        <v>0.39249146757679182</v>
      </c>
      <c r="J59" s="78">
        <v>0.3911</v>
      </c>
      <c r="K59" s="78">
        <v>0.39489999999999997</v>
      </c>
      <c r="L59" s="111">
        <v>0.1792</v>
      </c>
      <c r="M59" s="111">
        <v>0.60425531914893604</v>
      </c>
      <c r="N59" s="111">
        <v>0.32409972299168999</v>
      </c>
      <c r="O59" s="111">
        <v>0.38750000000000001</v>
      </c>
    </row>
    <row r="60" spans="2:15" ht="16.5" thickBot="1" x14ac:dyDescent="0.3">
      <c r="B60" s="18" t="s">
        <v>70</v>
      </c>
      <c r="C60" s="133">
        <v>0.5</v>
      </c>
      <c r="D60" s="134"/>
      <c r="E60" s="19" t="s">
        <v>59</v>
      </c>
      <c r="F60" s="19">
        <v>0.44440000000000002</v>
      </c>
      <c r="G60" s="19">
        <v>0.55600000000000005</v>
      </c>
      <c r="H60" s="19">
        <v>0.48099999999999998</v>
      </c>
      <c r="I60" s="12">
        <v>0.44400000000000001</v>
      </c>
      <c r="J60" s="12">
        <v>0.44400000000000001</v>
      </c>
      <c r="K60" s="12">
        <v>0.35</v>
      </c>
      <c r="L60" s="112">
        <v>0.4</v>
      </c>
      <c r="M60" s="112">
        <v>0.17499999999999999</v>
      </c>
      <c r="N60" s="112">
        <v>0.125</v>
      </c>
      <c r="O60" s="112">
        <v>0.32500000000000001</v>
      </c>
    </row>
    <row r="61" spans="2:15" ht="15.75" thickBot="1" x14ac:dyDescent="0.3">
      <c r="B61" s="226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8"/>
    </row>
    <row r="62" spans="2:15" x14ac:dyDescent="0.25">
      <c r="B62" s="164" t="s">
        <v>71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6"/>
    </row>
    <row r="63" spans="2:15" ht="15" customHeight="1" x14ac:dyDescent="0.25">
      <c r="B63" s="195" t="s">
        <v>5</v>
      </c>
      <c r="C63" s="141" t="s">
        <v>46</v>
      </c>
      <c r="D63" s="137"/>
      <c r="E63" s="152" t="s">
        <v>47</v>
      </c>
      <c r="F63" s="152" t="s">
        <v>48</v>
      </c>
      <c r="G63" s="152" t="s">
        <v>49</v>
      </c>
      <c r="H63" s="152" t="s">
        <v>50</v>
      </c>
      <c r="I63" s="152" t="s">
        <v>51</v>
      </c>
      <c r="J63" s="152" t="s">
        <v>52</v>
      </c>
      <c r="K63" s="152" t="s">
        <v>53</v>
      </c>
      <c r="L63" s="152" t="s">
        <v>54</v>
      </c>
      <c r="M63" s="152" t="s">
        <v>55</v>
      </c>
      <c r="N63" s="152" t="s">
        <v>56</v>
      </c>
      <c r="O63" s="184" t="s">
        <v>57</v>
      </c>
    </row>
    <row r="64" spans="2:15" x14ac:dyDescent="0.25">
      <c r="B64" s="195"/>
      <c r="C64" s="142"/>
      <c r="D64" s="14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84"/>
    </row>
    <row r="65" spans="2:15" ht="15.75" x14ac:dyDescent="0.25">
      <c r="B65" s="11" t="s">
        <v>58</v>
      </c>
      <c r="C65" s="143">
        <v>0.95</v>
      </c>
      <c r="D65" s="144"/>
      <c r="E65" s="12">
        <f>198/257</f>
        <v>0.77042801556420237</v>
      </c>
      <c r="F65" s="12">
        <f>203/267</f>
        <v>0.76029962546816476</v>
      </c>
      <c r="G65" s="12">
        <f>226/250</f>
        <v>0.90400000000000003</v>
      </c>
      <c r="H65" s="12">
        <f>209/254</f>
        <v>0.82283464566929132</v>
      </c>
      <c r="I65" s="12">
        <f>212/273</f>
        <v>0.77655677655677657</v>
      </c>
      <c r="J65" s="12">
        <v>0.8387</v>
      </c>
      <c r="K65" s="12">
        <v>0.89959999999999996</v>
      </c>
      <c r="L65" s="12">
        <v>0.87139999999999995</v>
      </c>
      <c r="M65" s="12">
        <v>0.70790378006872856</v>
      </c>
      <c r="N65" s="12">
        <f>196/224</f>
        <v>0.875</v>
      </c>
      <c r="O65" s="12">
        <v>1</v>
      </c>
    </row>
    <row r="66" spans="2:15" ht="15.75" x14ac:dyDescent="0.25">
      <c r="B66" s="11" t="s">
        <v>60</v>
      </c>
      <c r="C66" s="143">
        <v>1</v>
      </c>
      <c r="D66" s="144"/>
      <c r="E66" s="12" t="s">
        <v>59</v>
      </c>
      <c r="F66" s="12" t="s">
        <v>59</v>
      </c>
      <c r="G66" s="12" t="s">
        <v>59</v>
      </c>
      <c r="H66" s="12">
        <v>0.97</v>
      </c>
      <c r="I66" s="79">
        <v>1.8572</v>
      </c>
      <c r="J66" s="79">
        <v>1.17</v>
      </c>
      <c r="K66" s="79" t="s">
        <v>218</v>
      </c>
      <c r="L66" s="12">
        <v>1.5729</v>
      </c>
      <c r="M66" s="12">
        <v>1.5788</v>
      </c>
      <c r="N66" s="12">
        <v>1.5566</v>
      </c>
      <c r="O66" s="12">
        <v>0.87270000000000003</v>
      </c>
    </row>
    <row r="67" spans="2:15" ht="15.75" x14ac:dyDescent="0.25">
      <c r="B67" s="11" t="s">
        <v>61</v>
      </c>
      <c r="C67" s="143">
        <v>1</v>
      </c>
      <c r="D67" s="144"/>
      <c r="E67" s="12" t="s">
        <v>59</v>
      </c>
      <c r="F67" s="12" t="s">
        <v>59</v>
      </c>
      <c r="G67" s="12" t="s">
        <v>59</v>
      </c>
      <c r="H67" s="12">
        <v>1.0717329192546585</v>
      </c>
      <c r="I67" s="16">
        <v>1.2080186335403726</v>
      </c>
      <c r="J67" s="16">
        <v>1.2527999999999999</v>
      </c>
      <c r="K67" s="16">
        <v>1.0273000000000001</v>
      </c>
      <c r="L67" s="12">
        <v>0.92569999999999997</v>
      </c>
      <c r="M67" s="12">
        <v>0.93440000000000001</v>
      </c>
      <c r="N67" s="12">
        <v>1.1954948240165599</v>
      </c>
      <c r="O67" s="12">
        <v>1.3601262939958594</v>
      </c>
    </row>
    <row r="68" spans="2:15" ht="31.5" x14ac:dyDescent="0.25">
      <c r="B68" s="11" t="s">
        <v>62</v>
      </c>
      <c r="C68" s="143" t="s">
        <v>63</v>
      </c>
      <c r="D68" s="144"/>
      <c r="E68" s="12">
        <v>0.95546820174586766</v>
      </c>
      <c r="F68" s="12">
        <v>0.95633710769503688</v>
      </c>
      <c r="G68" s="16">
        <v>0.95511547334884039</v>
      </c>
      <c r="H68" s="16">
        <v>0.94856379425517701</v>
      </c>
      <c r="I68" s="16">
        <v>0.95213923132704859</v>
      </c>
      <c r="J68" s="16">
        <v>0.94379999999999997</v>
      </c>
      <c r="K68" s="16">
        <v>0.9546</v>
      </c>
      <c r="L68" s="12">
        <v>0.93610000000000004</v>
      </c>
      <c r="M68" s="12">
        <v>0.95378432685867398</v>
      </c>
      <c r="N68" s="12">
        <v>0.94525547445255498</v>
      </c>
      <c r="O68" s="12">
        <v>0.9362972793629728</v>
      </c>
    </row>
    <row r="69" spans="2:15" ht="31.5" x14ac:dyDescent="0.25">
      <c r="B69" s="11" t="s">
        <v>64</v>
      </c>
      <c r="C69" s="143" t="s">
        <v>65</v>
      </c>
      <c r="D69" s="144"/>
      <c r="E69" s="12">
        <v>0.91224474153792601</v>
      </c>
      <c r="F69" s="12">
        <v>0.95850901405070965</v>
      </c>
      <c r="G69" s="16">
        <v>0.88821892507667233</v>
      </c>
      <c r="H69" s="16">
        <v>0.70410759723736827</v>
      </c>
      <c r="I69" s="16">
        <v>0.71234902637416808</v>
      </c>
      <c r="J69" s="16">
        <v>0.70950000000000002</v>
      </c>
      <c r="K69" s="16">
        <v>0.9042</v>
      </c>
      <c r="L69" s="12">
        <v>0.89</v>
      </c>
      <c r="M69" s="12">
        <v>0.97092511013215899</v>
      </c>
      <c r="N69" s="12">
        <v>0.92662819455894496</v>
      </c>
      <c r="O69" s="12">
        <v>0.80311443746982136</v>
      </c>
    </row>
    <row r="70" spans="2:15" ht="15.75" x14ac:dyDescent="0.25">
      <c r="B70" s="11" t="s">
        <v>66</v>
      </c>
      <c r="C70" s="143">
        <v>0.01</v>
      </c>
      <c r="D70" s="144"/>
      <c r="E70" s="12" t="s">
        <v>59</v>
      </c>
      <c r="F70" s="12" t="s">
        <v>59</v>
      </c>
      <c r="G70" s="12" t="s">
        <v>59</v>
      </c>
      <c r="H70" s="12">
        <v>1.1520737327188941E-2</v>
      </c>
      <c r="I70" s="16">
        <v>0</v>
      </c>
      <c r="J70" s="16">
        <v>1.37E-2</v>
      </c>
      <c r="K70" s="16">
        <v>1.61E-2</v>
      </c>
      <c r="L70" s="12">
        <v>3.1800000000000002E-2</v>
      </c>
      <c r="M70" s="12">
        <v>9.1000000000000004E-3</v>
      </c>
      <c r="N70" s="12">
        <v>4.5454545454545496E-3</v>
      </c>
      <c r="O70" s="12">
        <v>6.9444444444444441E-3</v>
      </c>
    </row>
    <row r="71" spans="2:15" ht="31.5" x14ac:dyDescent="0.25">
      <c r="B71" s="11" t="s">
        <v>67</v>
      </c>
      <c r="C71" s="143">
        <v>0.04</v>
      </c>
      <c r="D71" s="144"/>
      <c r="E71" s="12">
        <v>5.7378869634738122E-3</v>
      </c>
      <c r="F71" s="17" t="s">
        <v>72</v>
      </c>
      <c r="G71" s="16">
        <v>0.1103909398441786</v>
      </c>
      <c r="H71" s="16">
        <v>5.1460968163977326E-3</v>
      </c>
      <c r="I71" s="16">
        <v>6.0788488363556275E-3</v>
      </c>
      <c r="J71" s="16">
        <v>4.4000000000000003E-3</v>
      </c>
      <c r="K71" s="16">
        <v>7.4000000000000003E-3</v>
      </c>
      <c r="L71" s="12">
        <v>7.9000000000000008E-3</v>
      </c>
      <c r="M71" s="12">
        <v>7.69092650227436E-3</v>
      </c>
      <c r="N71" s="12">
        <v>7.00677275480425E-3</v>
      </c>
      <c r="O71" s="12">
        <v>8.0940237276859971E-3</v>
      </c>
    </row>
    <row r="72" spans="2:15" ht="15.75" x14ac:dyDescent="0.25">
      <c r="B72" s="11" t="s">
        <v>68</v>
      </c>
      <c r="C72" s="143" t="s">
        <v>69</v>
      </c>
      <c r="D72" s="144"/>
      <c r="E72" s="12">
        <v>1.3391496888444498</v>
      </c>
      <c r="F72" s="12">
        <v>1.1362482208377149</v>
      </c>
      <c r="G72" s="16">
        <v>0.83028339743301594</v>
      </c>
      <c r="H72" s="16">
        <v>0.30225988700564971</v>
      </c>
      <c r="I72" s="16">
        <v>0.30434782608695654</v>
      </c>
      <c r="J72" s="16">
        <v>0.3422</v>
      </c>
      <c r="K72" s="16">
        <v>0.41760000000000003</v>
      </c>
      <c r="L72" s="12">
        <v>0.44269999999999998</v>
      </c>
      <c r="M72" s="12">
        <v>0.40272373540855999</v>
      </c>
      <c r="N72" s="12">
        <v>0.39489194499017699</v>
      </c>
      <c r="O72" s="12">
        <v>0.24505327245053271</v>
      </c>
    </row>
    <row r="73" spans="2:15" ht="16.5" thickBot="1" x14ac:dyDescent="0.3">
      <c r="B73" s="11" t="s">
        <v>70</v>
      </c>
      <c r="C73" s="133">
        <v>0.5</v>
      </c>
      <c r="D73" s="134"/>
      <c r="E73" s="12" t="s">
        <v>59</v>
      </c>
      <c r="F73" s="12">
        <v>0.62960000000000005</v>
      </c>
      <c r="G73" s="12">
        <v>0.48099999999999998</v>
      </c>
      <c r="H73" s="12">
        <v>0.44400000000000001</v>
      </c>
      <c r="I73" s="12">
        <v>0.37</v>
      </c>
      <c r="J73" s="12">
        <v>0.37</v>
      </c>
      <c r="K73" s="12">
        <v>0.34</v>
      </c>
      <c r="L73" s="12">
        <v>0.3</v>
      </c>
      <c r="M73" s="12">
        <v>0.1</v>
      </c>
      <c r="N73" s="12">
        <v>0.15</v>
      </c>
      <c r="O73" s="12">
        <v>0.15</v>
      </c>
    </row>
    <row r="74" spans="2:15" ht="16.5" thickBot="1" x14ac:dyDescent="0.3">
      <c r="B74" s="176" t="s">
        <v>73</v>
      </c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8"/>
    </row>
    <row r="75" spans="2:15" ht="15.75" x14ac:dyDescent="0.25">
      <c r="B75" s="80" t="s">
        <v>74</v>
      </c>
      <c r="C75" s="156">
        <v>1</v>
      </c>
      <c r="D75" s="157"/>
      <c r="E75" s="81" t="s">
        <v>59</v>
      </c>
      <c r="F75" s="81" t="s">
        <v>59</v>
      </c>
      <c r="G75" s="81" t="s">
        <v>59</v>
      </c>
      <c r="H75" s="81" t="s">
        <v>59</v>
      </c>
      <c r="I75" s="82">
        <v>0.38259929014409094</v>
      </c>
      <c r="J75" s="82">
        <v>0.53210000000000002</v>
      </c>
      <c r="K75" s="82">
        <v>0.59889999999999999</v>
      </c>
      <c r="L75" s="81">
        <v>0.60460000000000003</v>
      </c>
      <c r="M75" s="81">
        <v>0.60580000000000001</v>
      </c>
      <c r="N75" s="81">
        <v>0.42499999999999999</v>
      </c>
      <c r="O75" s="81">
        <v>0.33250000000000002</v>
      </c>
    </row>
    <row r="76" spans="2:15" ht="15.75" x14ac:dyDescent="0.25">
      <c r="B76" s="11" t="s">
        <v>75</v>
      </c>
      <c r="C76" s="143" t="s">
        <v>76</v>
      </c>
      <c r="D76" s="144"/>
      <c r="E76" s="12" t="s">
        <v>59</v>
      </c>
      <c r="F76" s="24">
        <v>0.48684210526315796</v>
      </c>
      <c r="G76" s="12" t="s">
        <v>59</v>
      </c>
      <c r="H76" s="25">
        <v>1</v>
      </c>
      <c r="I76" s="49">
        <v>1</v>
      </c>
      <c r="J76" s="49">
        <v>1</v>
      </c>
      <c r="K76" s="49">
        <v>0.998</v>
      </c>
      <c r="L76" s="12">
        <v>0.99750000000000005</v>
      </c>
      <c r="M76" s="12">
        <v>1</v>
      </c>
      <c r="N76" s="12">
        <v>1</v>
      </c>
      <c r="O76" s="12">
        <v>1</v>
      </c>
    </row>
    <row r="77" spans="2:15" ht="16.5" thickBot="1" x14ac:dyDescent="0.3">
      <c r="B77" s="18" t="s">
        <v>77</v>
      </c>
      <c r="C77" s="133">
        <v>1</v>
      </c>
      <c r="D77" s="134"/>
      <c r="E77" s="19" t="s">
        <v>59</v>
      </c>
      <c r="F77" s="19" t="s">
        <v>59</v>
      </c>
      <c r="G77" s="19" t="s">
        <v>59</v>
      </c>
      <c r="H77" s="26">
        <v>243.14831999999998</v>
      </c>
      <c r="I77" s="50">
        <v>5.8234182911199861</v>
      </c>
      <c r="J77" s="50">
        <v>661.60260000000005</v>
      </c>
      <c r="K77" s="50">
        <v>5.8996000000000004</v>
      </c>
      <c r="L77" s="19">
        <v>3.5935999999999999</v>
      </c>
      <c r="M77" s="19">
        <v>3.3769</v>
      </c>
      <c r="N77" s="19">
        <v>11.836399999999999</v>
      </c>
      <c r="O77" s="19">
        <v>92.689800000000005</v>
      </c>
    </row>
    <row r="78" spans="2:15" ht="16.5" thickBot="1" x14ac:dyDescent="0.3">
      <c r="B78" s="71"/>
      <c r="C78" s="72"/>
      <c r="D78" s="72"/>
      <c r="E78" s="73"/>
      <c r="F78" s="73"/>
      <c r="G78" s="73"/>
      <c r="H78" s="74"/>
      <c r="I78" s="75"/>
      <c r="J78" s="28"/>
      <c r="K78" s="28"/>
      <c r="L78" s="28"/>
      <c r="M78" s="28"/>
      <c r="N78" s="28"/>
      <c r="O78" s="28"/>
    </row>
    <row r="79" spans="2:15" x14ac:dyDescent="0.25">
      <c r="B79" s="164" t="s">
        <v>78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6"/>
    </row>
    <row r="80" spans="2:15" ht="15" customHeight="1" x14ac:dyDescent="0.25">
      <c r="B80" s="195" t="s">
        <v>5</v>
      </c>
      <c r="C80" s="210" t="s">
        <v>46</v>
      </c>
      <c r="D80" s="210"/>
      <c r="E80" s="152" t="s">
        <v>47</v>
      </c>
      <c r="F80" s="152" t="s">
        <v>48</v>
      </c>
      <c r="G80" s="152" t="s">
        <v>49</v>
      </c>
      <c r="H80" s="152" t="s">
        <v>50</v>
      </c>
      <c r="I80" s="152" t="s">
        <v>51</v>
      </c>
      <c r="J80" s="152" t="s">
        <v>52</v>
      </c>
      <c r="K80" s="152" t="s">
        <v>53</v>
      </c>
      <c r="L80" s="152" t="s">
        <v>54</v>
      </c>
      <c r="M80" s="152" t="s">
        <v>55</v>
      </c>
      <c r="N80" s="152" t="s">
        <v>56</v>
      </c>
      <c r="O80" s="184" t="s">
        <v>57</v>
      </c>
    </row>
    <row r="81" spans="1:15" x14ac:dyDescent="0.25">
      <c r="B81" s="195"/>
      <c r="C81" s="210"/>
      <c r="D81" s="210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84"/>
    </row>
    <row r="82" spans="1:15" ht="15.75" x14ac:dyDescent="0.25">
      <c r="A82" s="28"/>
      <c r="B82" s="11" t="s">
        <v>79</v>
      </c>
      <c r="C82" s="185">
        <v>1</v>
      </c>
      <c r="D82" s="186"/>
      <c r="E82" s="12" t="s">
        <v>59</v>
      </c>
      <c r="F82" s="29">
        <v>0.95</v>
      </c>
      <c r="G82" s="30">
        <v>0.95199999999999996</v>
      </c>
      <c r="H82" s="12">
        <v>0.96899999999999997</v>
      </c>
      <c r="I82" s="12">
        <v>0.97219999999999995</v>
      </c>
      <c r="J82" s="12">
        <v>0.99950000000000006</v>
      </c>
      <c r="K82" s="12">
        <v>0.99965199497662316</v>
      </c>
      <c r="L82" s="12">
        <v>0.99950000000000006</v>
      </c>
      <c r="M82" s="12">
        <v>0.99858241592519981</v>
      </c>
      <c r="N82" s="12">
        <v>0.99983434483381772</v>
      </c>
      <c r="O82" s="12">
        <v>0.99962438210856863</v>
      </c>
    </row>
    <row r="83" spans="1:15" ht="15.75" x14ac:dyDescent="0.25">
      <c r="A83" s="28"/>
      <c r="B83" s="11" t="s">
        <v>80</v>
      </c>
      <c r="C83" s="185">
        <v>1</v>
      </c>
      <c r="D83" s="186"/>
      <c r="E83" s="12" t="s">
        <v>59</v>
      </c>
      <c r="F83" s="30">
        <v>0.99</v>
      </c>
      <c r="G83" s="12" t="s">
        <v>59</v>
      </c>
      <c r="H83" s="12">
        <v>1.0978000000000001</v>
      </c>
      <c r="I83" s="12">
        <v>1.3851</v>
      </c>
      <c r="J83" s="12">
        <v>1.5261</v>
      </c>
      <c r="K83" s="12">
        <v>1.4236085796089217</v>
      </c>
      <c r="L83" s="12">
        <v>1.2833000000000001</v>
      </c>
      <c r="M83" s="12">
        <v>1.5510999999999999</v>
      </c>
      <c r="N83" s="12">
        <v>1.8260635494306603</v>
      </c>
      <c r="O83" s="12">
        <v>2.6020838248652476</v>
      </c>
    </row>
    <row r="84" spans="1:15" ht="31.5" x14ac:dyDescent="0.25">
      <c r="A84" s="28"/>
      <c r="B84" s="11" t="s">
        <v>81</v>
      </c>
      <c r="C84" s="185">
        <v>1</v>
      </c>
      <c r="D84" s="186"/>
      <c r="E84" s="12" t="s">
        <v>59</v>
      </c>
      <c r="F84" s="12" t="s">
        <v>59</v>
      </c>
      <c r="G84" s="12" t="s">
        <v>59</v>
      </c>
      <c r="H84" s="12">
        <v>1.5361</v>
      </c>
      <c r="I84" s="12">
        <v>1.3156000000000001</v>
      </c>
      <c r="J84" s="12">
        <v>1.0165999999999999</v>
      </c>
      <c r="K84" s="12">
        <v>1.1355507875383304</v>
      </c>
      <c r="L84" s="12">
        <v>1.1443000000000001</v>
      </c>
      <c r="M84" s="12">
        <v>1.0061</v>
      </c>
      <c r="N84" s="12">
        <v>1.1978</v>
      </c>
      <c r="O84" s="12">
        <v>1.0833317277242291</v>
      </c>
    </row>
    <row r="85" spans="1:15" ht="15.75" x14ac:dyDescent="0.25">
      <c r="A85" s="28"/>
      <c r="B85" s="11" t="s">
        <v>66</v>
      </c>
      <c r="C85" s="185">
        <v>0.01</v>
      </c>
      <c r="D85" s="186"/>
      <c r="E85" s="12" t="s">
        <v>59</v>
      </c>
      <c r="F85" s="12" t="s">
        <v>59</v>
      </c>
      <c r="G85" s="12" t="s">
        <v>59</v>
      </c>
      <c r="H85" s="12">
        <v>6.4999999999999997E-3</v>
      </c>
      <c r="I85" s="12">
        <v>0</v>
      </c>
      <c r="J85" s="12">
        <v>1.83E-2</v>
      </c>
      <c r="K85" s="12">
        <v>6.1728395061728392E-3</v>
      </c>
      <c r="L85" s="12">
        <v>0</v>
      </c>
      <c r="M85" s="12">
        <v>2.0999999999999999E-3</v>
      </c>
      <c r="N85" s="12">
        <v>0</v>
      </c>
      <c r="O85" s="12">
        <v>6.0483870967741934E-3</v>
      </c>
    </row>
    <row r="86" spans="1:15" ht="31.5" x14ac:dyDescent="0.25">
      <c r="A86" s="28"/>
      <c r="B86" s="11" t="s">
        <v>82</v>
      </c>
      <c r="C86" s="185">
        <v>1</v>
      </c>
      <c r="D86" s="186"/>
      <c r="E86" s="12" t="s">
        <v>59</v>
      </c>
      <c r="F86" s="12" t="s">
        <v>59</v>
      </c>
      <c r="G86" s="12" t="s">
        <v>59</v>
      </c>
      <c r="H86" s="12">
        <v>0.9637</v>
      </c>
      <c r="I86" s="12">
        <v>0.74760000000000004</v>
      </c>
      <c r="J86" s="12">
        <v>0.69399999999999995</v>
      </c>
      <c r="K86" s="12">
        <v>1.0839137339088225</v>
      </c>
      <c r="L86" s="12">
        <v>1.0471999999999999</v>
      </c>
      <c r="M86" s="12">
        <v>1.0623</v>
      </c>
      <c r="N86" s="12">
        <v>1.1240000000000001</v>
      </c>
      <c r="O86" s="12">
        <v>0.92847574388742926</v>
      </c>
    </row>
    <row r="87" spans="1:15" ht="15.75" x14ac:dyDescent="0.25">
      <c r="A87" s="28"/>
      <c r="B87" s="11" t="s">
        <v>75</v>
      </c>
      <c r="C87" s="192" t="s">
        <v>83</v>
      </c>
      <c r="D87" s="193"/>
      <c r="E87" s="12" t="s">
        <v>59</v>
      </c>
      <c r="F87" s="31">
        <v>0.29310000000000003</v>
      </c>
      <c r="G87" s="12" t="s">
        <v>59</v>
      </c>
      <c r="H87" s="12">
        <v>1.3249</v>
      </c>
      <c r="I87" s="12">
        <v>1.2771999999999999</v>
      </c>
      <c r="J87" s="12">
        <v>1.1192</v>
      </c>
      <c r="K87" s="12">
        <v>1.2001920307249161</v>
      </c>
      <c r="L87" s="12">
        <v>1.3602000000000001</v>
      </c>
      <c r="M87" s="12">
        <v>1.3206</v>
      </c>
      <c r="N87" s="12">
        <v>1.1738881190999519</v>
      </c>
      <c r="O87" s="12">
        <v>1.2042426634429217</v>
      </c>
    </row>
    <row r="88" spans="1:15" ht="31.5" x14ac:dyDescent="0.25">
      <c r="A88" s="28"/>
      <c r="B88" s="11" t="s">
        <v>84</v>
      </c>
      <c r="C88" s="185">
        <v>0.45</v>
      </c>
      <c r="D88" s="186"/>
      <c r="E88" s="29">
        <v>1.0548523206751057</v>
      </c>
      <c r="F88" s="29">
        <v>1.2897000000000001</v>
      </c>
      <c r="G88" s="30">
        <v>1</v>
      </c>
      <c r="H88" s="12">
        <v>0.63</v>
      </c>
      <c r="I88" s="83">
        <v>0.5645</v>
      </c>
      <c r="J88" s="83">
        <v>0.55789999999999995</v>
      </c>
      <c r="K88" s="83">
        <v>0.54166666666666663</v>
      </c>
      <c r="L88" s="12">
        <v>0.62160000000000004</v>
      </c>
      <c r="M88" s="12">
        <v>0.55072463768115942</v>
      </c>
      <c r="N88" s="12">
        <v>0.72463768115942029</v>
      </c>
      <c r="O88" s="12">
        <v>0.7466666666666667</v>
      </c>
    </row>
    <row r="89" spans="1:15" ht="15.75" x14ac:dyDescent="0.25">
      <c r="A89" s="28"/>
      <c r="B89" s="11" t="s">
        <v>85</v>
      </c>
      <c r="C89" s="185">
        <v>0.6</v>
      </c>
      <c r="D89" s="186"/>
      <c r="E89" s="29">
        <v>0.59071729957805907</v>
      </c>
      <c r="F89" s="29">
        <v>0.95240000000000002</v>
      </c>
      <c r="G89" s="30">
        <v>0.78159999999999996</v>
      </c>
      <c r="H89" s="12">
        <v>0.63</v>
      </c>
      <c r="I89" s="83">
        <v>0.69350000000000001</v>
      </c>
      <c r="J89" s="83">
        <v>0.69469999999999998</v>
      </c>
      <c r="K89" s="83">
        <v>0.79166666666666663</v>
      </c>
      <c r="L89" s="12">
        <v>0.75680000000000003</v>
      </c>
      <c r="M89" s="12">
        <v>0.66666666666666663</v>
      </c>
      <c r="N89" s="12">
        <v>0.88405797101449279</v>
      </c>
      <c r="O89" s="12">
        <v>0.89333333333333331</v>
      </c>
    </row>
    <row r="90" spans="1:15" ht="15.75" x14ac:dyDescent="0.25">
      <c r="A90" s="28"/>
      <c r="B90" s="11" t="s">
        <v>86</v>
      </c>
      <c r="C90" s="185">
        <v>0.6</v>
      </c>
      <c r="D90" s="186"/>
      <c r="E90" s="29">
        <v>1.2869198312236287</v>
      </c>
      <c r="F90" s="29">
        <v>1.3148</v>
      </c>
      <c r="G90" s="30">
        <v>1.38</v>
      </c>
      <c r="H90" s="12">
        <v>0.78</v>
      </c>
      <c r="I90" s="83">
        <v>0.7742</v>
      </c>
      <c r="J90" s="83">
        <v>0.78949999999999998</v>
      </c>
      <c r="K90" s="83">
        <v>0.86111111111111116</v>
      </c>
      <c r="L90" s="12">
        <v>0.82430000000000003</v>
      </c>
      <c r="M90" s="12">
        <v>0.78260869565217395</v>
      </c>
      <c r="N90" s="12">
        <v>0.86956521739130432</v>
      </c>
      <c r="O90" s="12">
        <v>0.797752808988764</v>
      </c>
    </row>
    <row r="91" spans="1:15" ht="31.5" x14ac:dyDescent="0.25">
      <c r="A91" s="28"/>
      <c r="B91" s="11" t="s">
        <v>87</v>
      </c>
      <c r="C91" s="185">
        <v>0.4</v>
      </c>
      <c r="D91" s="186"/>
      <c r="E91" s="29">
        <v>1.4001973395702383</v>
      </c>
      <c r="F91" s="29">
        <v>1.4</v>
      </c>
      <c r="G91" s="30">
        <v>1.4188000000000001</v>
      </c>
      <c r="H91" s="12">
        <v>0.58340000000000003</v>
      </c>
      <c r="I91" s="83">
        <v>0.54990000000000006</v>
      </c>
      <c r="J91" s="83">
        <v>0.57569999999999999</v>
      </c>
      <c r="K91" s="83">
        <v>0.57566526811885743</v>
      </c>
      <c r="L91" s="12">
        <v>0.53149999999999997</v>
      </c>
      <c r="M91" s="12">
        <v>0.51291834732366726</v>
      </c>
      <c r="N91" s="12">
        <v>0.55576066891084808</v>
      </c>
      <c r="O91" s="12">
        <v>0.58153762858689773</v>
      </c>
    </row>
    <row r="92" spans="1:15" ht="31.5" x14ac:dyDescent="0.25">
      <c r="A92" s="28"/>
      <c r="B92" s="11" t="s">
        <v>88</v>
      </c>
      <c r="C92" s="185">
        <v>0.95</v>
      </c>
      <c r="D92" s="186"/>
      <c r="E92" s="29">
        <v>0.99130108267100558</v>
      </c>
      <c r="F92" s="29">
        <v>1.1274999999999999</v>
      </c>
      <c r="G92" s="30">
        <v>0.98329999999999995</v>
      </c>
      <c r="H92" s="12">
        <v>0.86570000000000003</v>
      </c>
      <c r="I92" s="83">
        <v>0.877</v>
      </c>
      <c r="J92" s="83">
        <v>1.0862000000000001</v>
      </c>
      <c r="K92" s="83">
        <v>1.1754385964912282</v>
      </c>
      <c r="L92" s="12">
        <v>1.1143000000000001</v>
      </c>
      <c r="M92" s="12">
        <v>1.1625000000000001</v>
      </c>
      <c r="N92" s="12">
        <v>1.06</v>
      </c>
      <c r="O92" s="12">
        <v>1.4509803921568627</v>
      </c>
    </row>
    <row r="93" spans="1:15" ht="47.25" customHeight="1" x14ac:dyDescent="0.25">
      <c r="A93" s="28"/>
      <c r="B93" s="11" t="s">
        <v>89</v>
      </c>
      <c r="C93" s="190" t="s">
        <v>90</v>
      </c>
      <c r="D93" s="191"/>
      <c r="E93" s="29">
        <v>1</v>
      </c>
      <c r="F93" s="29">
        <v>1</v>
      </c>
      <c r="G93" s="30">
        <v>1</v>
      </c>
      <c r="H93" s="12">
        <v>0.73</v>
      </c>
      <c r="I93" s="83">
        <v>0.73109999999999997</v>
      </c>
      <c r="J93" s="83">
        <v>0.75139999999999996</v>
      </c>
      <c r="K93" s="83">
        <v>0.75747832533930481</v>
      </c>
      <c r="L93" s="12">
        <v>0.76670000000000005</v>
      </c>
      <c r="M93" s="12">
        <v>0.78136781782536591</v>
      </c>
      <c r="N93" s="12">
        <v>0.78027348161980625</v>
      </c>
      <c r="O93" s="12">
        <v>0.8021789593881935</v>
      </c>
    </row>
    <row r="94" spans="1:15" ht="47.25" customHeight="1" x14ac:dyDescent="0.25">
      <c r="A94" s="28"/>
      <c r="B94" s="11" t="s">
        <v>91</v>
      </c>
      <c r="C94" s="190" t="s">
        <v>92</v>
      </c>
      <c r="D94" s="191"/>
      <c r="E94" s="29">
        <v>1.3333333333333333</v>
      </c>
      <c r="F94" s="29">
        <v>1.3333333333333333</v>
      </c>
      <c r="G94" s="30">
        <v>1.33</v>
      </c>
      <c r="H94" s="12">
        <v>0.43</v>
      </c>
      <c r="I94" s="84">
        <v>0.42699999999999999</v>
      </c>
      <c r="J94" s="84">
        <v>0.57499999999999996</v>
      </c>
      <c r="K94" s="84">
        <v>0.57868444014061426</v>
      </c>
      <c r="L94" s="12">
        <v>0.58309999999999995</v>
      </c>
      <c r="M94" s="12">
        <v>0.58701553310209631</v>
      </c>
      <c r="N94" s="12">
        <v>0.58619339487673761</v>
      </c>
      <c r="O94" s="12">
        <v>0.59291284162447244</v>
      </c>
    </row>
    <row r="95" spans="1:15" ht="15.75" x14ac:dyDescent="0.25">
      <c r="A95" s="28"/>
      <c r="B95" s="11" t="s">
        <v>67</v>
      </c>
      <c r="C95" s="185">
        <v>0.18</v>
      </c>
      <c r="D95" s="186"/>
      <c r="E95" s="29">
        <v>5.9349213052261544E-3</v>
      </c>
      <c r="F95" s="29">
        <v>3.4799999999999998E-2</v>
      </c>
      <c r="G95" s="30">
        <v>5.8999999999999997E-2</v>
      </c>
      <c r="H95" s="12">
        <v>7.0000000000000001E-3</v>
      </c>
      <c r="I95" s="84">
        <v>8.8999999999999999E-3</v>
      </c>
      <c r="J95" s="84">
        <v>7.7999999999999996E-3</v>
      </c>
      <c r="K95" s="84">
        <v>1.1920977894108953E-2</v>
      </c>
      <c r="L95" s="12">
        <v>1.1599999999999999E-2</v>
      </c>
      <c r="M95" s="12">
        <v>1.107785949784428E-2</v>
      </c>
      <c r="N95" s="12">
        <v>1.3204179948214857E-2</v>
      </c>
      <c r="O95" s="12">
        <v>1.3789581205311542E-2</v>
      </c>
    </row>
    <row r="96" spans="1:15" ht="47.25" customHeight="1" x14ac:dyDescent="0.25">
      <c r="A96" s="28"/>
      <c r="B96" s="11" t="s">
        <v>68</v>
      </c>
      <c r="C96" s="190" t="s">
        <v>93</v>
      </c>
      <c r="D96" s="191"/>
      <c r="E96" s="29">
        <v>0.11726078799249533</v>
      </c>
      <c r="F96" s="29">
        <v>0.68369999999999997</v>
      </c>
      <c r="G96" s="30">
        <v>0.74880000000000002</v>
      </c>
      <c r="H96" s="12">
        <v>0.55289999999999995</v>
      </c>
      <c r="I96" s="84">
        <v>0.60350000000000004</v>
      </c>
      <c r="J96" s="84">
        <v>0.59089999999999998</v>
      </c>
      <c r="K96" s="84">
        <v>0.58999253174010458</v>
      </c>
      <c r="L96" s="12">
        <v>0.55869999999999997</v>
      </c>
      <c r="M96" s="12">
        <v>0.52655677655677657</v>
      </c>
      <c r="N96" s="12">
        <v>0.49843749999999998</v>
      </c>
      <c r="O96" s="12">
        <v>0.42463393626184326</v>
      </c>
    </row>
    <row r="97" spans="1:15" ht="31.5" x14ac:dyDescent="0.25">
      <c r="A97" s="28"/>
      <c r="B97" s="11" t="s">
        <v>94</v>
      </c>
      <c r="C97" s="185">
        <v>0.5</v>
      </c>
      <c r="D97" s="186"/>
      <c r="E97" s="29">
        <v>1.4152644230769231</v>
      </c>
      <c r="F97" s="29">
        <v>1.45</v>
      </c>
      <c r="G97" s="30">
        <v>0.36840000000000001</v>
      </c>
      <c r="H97" s="12">
        <v>0.18</v>
      </c>
      <c r="I97" s="84">
        <v>0.18</v>
      </c>
      <c r="J97" s="84">
        <v>0.34760000000000002</v>
      </c>
      <c r="K97" s="84">
        <v>0.3584080472337634</v>
      </c>
      <c r="L97" s="12">
        <v>0.31319999999999998</v>
      </c>
      <c r="M97" s="12">
        <v>0.26141290487120633</v>
      </c>
      <c r="N97" s="12">
        <v>0.34905310063126627</v>
      </c>
      <c r="O97" s="12">
        <v>0.36733977172958737</v>
      </c>
    </row>
    <row r="98" spans="1:15" ht="15.75" x14ac:dyDescent="0.25">
      <c r="A98" s="28"/>
      <c r="B98" s="11" t="s">
        <v>95</v>
      </c>
      <c r="C98" s="185">
        <v>0.5</v>
      </c>
      <c r="D98" s="186"/>
      <c r="E98" s="12" t="s">
        <v>59</v>
      </c>
      <c r="F98" s="29">
        <v>0.21199999999999999</v>
      </c>
      <c r="G98" s="30">
        <v>0.1976</v>
      </c>
      <c r="H98" s="12">
        <v>0.14979999999999999</v>
      </c>
      <c r="I98" s="85">
        <v>0.1615</v>
      </c>
      <c r="J98" s="85">
        <v>9.3799999999999994E-2</v>
      </c>
      <c r="K98" s="85">
        <v>5.91E-2</v>
      </c>
      <c r="L98" s="12">
        <v>0.19620000000000001</v>
      </c>
      <c r="M98" s="12">
        <v>0.1507</v>
      </c>
      <c r="N98" s="12">
        <v>0.10539999999999999</v>
      </c>
      <c r="O98" s="12">
        <v>0.11360000000000001</v>
      </c>
    </row>
    <row r="99" spans="1:15" ht="47.25" customHeight="1" x14ac:dyDescent="0.25">
      <c r="A99" s="28"/>
      <c r="B99" s="11" t="s">
        <v>96</v>
      </c>
      <c r="C99" s="190" t="s">
        <v>97</v>
      </c>
      <c r="D99" s="191"/>
      <c r="E99" s="29">
        <v>0.87152613977470439</v>
      </c>
      <c r="F99" s="29">
        <v>0.86</v>
      </c>
      <c r="G99" s="30">
        <v>0.8538</v>
      </c>
      <c r="H99" s="12">
        <v>0.82</v>
      </c>
      <c r="I99" s="84">
        <v>0.81699999999999995</v>
      </c>
      <c r="J99" s="84">
        <v>0.85650000000000004</v>
      </c>
      <c r="K99" s="84">
        <v>1.1317875841436051</v>
      </c>
      <c r="L99" s="12">
        <v>0.88329999999999997</v>
      </c>
      <c r="M99" s="12">
        <v>0.94235556137822607</v>
      </c>
      <c r="N99" s="12">
        <v>0.94832985386221291</v>
      </c>
      <c r="O99" s="12">
        <v>0.96063401325191633</v>
      </c>
    </row>
    <row r="100" spans="1:15" ht="47.25" customHeight="1" x14ac:dyDescent="0.25">
      <c r="A100" s="28"/>
      <c r="B100" s="11" t="s">
        <v>98</v>
      </c>
      <c r="C100" s="190" t="s">
        <v>99</v>
      </c>
      <c r="D100" s="191"/>
      <c r="E100" s="29">
        <v>0.70868014268727708</v>
      </c>
      <c r="F100" s="29">
        <v>0.7238</v>
      </c>
      <c r="G100" s="30">
        <v>0.72809999999999997</v>
      </c>
      <c r="H100" s="12">
        <v>0.76</v>
      </c>
      <c r="I100" s="84">
        <v>0.74709999999999999</v>
      </c>
      <c r="J100" s="84">
        <v>0.87749999999999995</v>
      </c>
      <c r="K100" s="84">
        <v>0.87297633872976343</v>
      </c>
      <c r="L100" s="12">
        <v>0.8992</v>
      </c>
      <c r="M100" s="12">
        <v>0.93710691823899372</v>
      </c>
      <c r="N100" s="12">
        <v>0.95736906211936668</v>
      </c>
      <c r="O100" s="12">
        <v>0.96063960639606394</v>
      </c>
    </row>
    <row r="101" spans="1:15" ht="47.25" customHeight="1" x14ac:dyDescent="0.25">
      <c r="A101" s="28"/>
      <c r="B101" s="11" t="s">
        <v>100</v>
      </c>
      <c r="C101" s="190" t="s">
        <v>101</v>
      </c>
      <c r="D101" s="191"/>
      <c r="E101" s="29">
        <v>9.5815992242352426</v>
      </c>
      <c r="F101" s="29">
        <v>9.5069999999999997</v>
      </c>
      <c r="G101" s="30">
        <v>10.23</v>
      </c>
      <c r="H101" s="12">
        <v>0.14000000000000001</v>
      </c>
      <c r="I101" s="84">
        <v>0.14149999999999999</v>
      </c>
      <c r="J101" s="84">
        <v>0.14149999999999999</v>
      </c>
      <c r="K101" s="84">
        <v>0.18005477296454889</v>
      </c>
      <c r="L101" s="12">
        <v>0.19550000000000001</v>
      </c>
      <c r="M101" s="12">
        <v>0.20874176846126782</v>
      </c>
      <c r="N101" s="12">
        <v>0.21635568674106093</v>
      </c>
      <c r="O101" s="12">
        <v>0.22186496787214974</v>
      </c>
    </row>
    <row r="102" spans="1:15" ht="15.75" x14ac:dyDescent="0.25">
      <c r="A102" s="28"/>
      <c r="B102" s="11" t="s">
        <v>102</v>
      </c>
      <c r="C102" s="185">
        <v>0.01</v>
      </c>
      <c r="D102" s="186"/>
      <c r="E102" s="29">
        <v>5.3910256410256416E-2</v>
      </c>
      <c r="F102" s="29">
        <v>0.40749999999999997</v>
      </c>
      <c r="G102" s="30">
        <v>0.1988</v>
      </c>
      <c r="H102" s="12">
        <v>1.51</v>
      </c>
      <c r="I102" s="84">
        <v>2.2000000000000001E-3</v>
      </c>
      <c r="J102" s="84">
        <v>3.7400000000000003E-2</v>
      </c>
      <c r="K102" s="84">
        <v>3.8106945298094649E-2</v>
      </c>
      <c r="L102" s="12">
        <v>0.02</v>
      </c>
      <c r="M102" s="12">
        <v>2.2167487684729065E-2</v>
      </c>
      <c r="N102" s="12">
        <v>3.8202247191011236E-2</v>
      </c>
      <c r="O102" s="12">
        <v>6.288156288156288E-2</v>
      </c>
    </row>
    <row r="103" spans="1:15" ht="32.25" thickBot="1" x14ac:dyDescent="0.3">
      <c r="A103" s="28"/>
      <c r="B103" s="18" t="s">
        <v>103</v>
      </c>
      <c r="C103" s="196">
        <v>0.5</v>
      </c>
      <c r="D103" s="197"/>
      <c r="E103" s="32">
        <v>0.85838383838383836</v>
      </c>
      <c r="F103" s="32">
        <v>0.89539999999999997</v>
      </c>
      <c r="G103" s="33">
        <v>0.49790000000000001</v>
      </c>
      <c r="H103" s="19">
        <v>0.56999999999999995</v>
      </c>
      <c r="I103" s="84">
        <v>0.2324</v>
      </c>
      <c r="J103" s="84">
        <v>0.52390000000000003</v>
      </c>
      <c r="K103" s="84">
        <v>0.53948414952846269</v>
      </c>
      <c r="L103" s="19">
        <v>0.47639999999999999</v>
      </c>
      <c r="M103" s="19">
        <v>0.38750000000000001</v>
      </c>
      <c r="N103" s="19">
        <v>0.60363418530351443</v>
      </c>
      <c r="O103" s="19">
        <v>0.61798401848464424</v>
      </c>
    </row>
    <row r="104" spans="1:15" ht="16.5" thickBot="1" x14ac:dyDescent="0.3"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</row>
    <row r="105" spans="1:15" x14ac:dyDescent="0.25">
      <c r="B105" s="164" t="s">
        <v>104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6"/>
    </row>
    <row r="106" spans="1:15" ht="15" customHeight="1" x14ac:dyDescent="0.25">
      <c r="B106" s="195" t="s">
        <v>5</v>
      </c>
      <c r="C106" s="141" t="s">
        <v>46</v>
      </c>
      <c r="D106" s="137"/>
      <c r="E106" s="152" t="s">
        <v>47</v>
      </c>
      <c r="F106" s="152" t="s">
        <v>48</v>
      </c>
      <c r="G106" s="152" t="s">
        <v>49</v>
      </c>
      <c r="H106" s="152" t="s">
        <v>50</v>
      </c>
      <c r="I106" s="152" t="s">
        <v>51</v>
      </c>
      <c r="J106" s="152" t="s">
        <v>52</v>
      </c>
      <c r="K106" s="152" t="s">
        <v>53</v>
      </c>
      <c r="L106" s="152" t="s">
        <v>54</v>
      </c>
      <c r="M106" s="152" t="s">
        <v>55</v>
      </c>
      <c r="N106" s="152" t="s">
        <v>56</v>
      </c>
      <c r="O106" s="184" t="s">
        <v>57</v>
      </c>
    </row>
    <row r="107" spans="1:15" x14ac:dyDescent="0.25">
      <c r="B107" s="195"/>
      <c r="C107" s="142"/>
      <c r="D107" s="14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84"/>
    </row>
    <row r="108" spans="1:15" ht="15.75" x14ac:dyDescent="0.25">
      <c r="B108" s="11" t="s">
        <v>105</v>
      </c>
      <c r="C108" s="143">
        <v>1</v>
      </c>
      <c r="D108" s="144"/>
      <c r="E108" s="34" t="s">
        <v>59</v>
      </c>
      <c r="F108" s="30">
        <v>0.97719999999999996</v>
      </c>
      <c r="G108" s="30">
        <v>0.97399999999999998</v>
      </c>
      <c r="H108" s="31">
        <v>94.78</v>
      </c>
      <c r="I108" s="86">
        <v>0.95472779369627503</v>
      </c>
      <c r="J108" s="86">
        <v>0.99992024246291278</v>
      </c>
      <c r="K108" s="86">
        <v>0.99964260185847031</v>
      </c>
      <c r="L108" s="12">
        <v>0.99990000000000001</v>
      </c>
      <c r="M108" s="12">
        <v>0.99992011822502691</v>
      </c>
      <c r="N108" s="12">
        <v>0.99972054772645613</v>
      </c>
      <c r="O108" s="12">
        <v>0.99983890455094648</v>
      </c>
    </row>
    <row r="109" spans="1:15" ht="15.75" x14ac:dyDescent="0.25">
      <c r="B109" s="11" t="s">
        <v>80</v>
      </c>
      <c r="C109" s="143">
        <v>1</v>
      </c>
      <c r="D109" s="144"/>
      <c r="E109" s="34" t="s">
        <v>59</v>
      </c>
      <c r="F109" s="30">
        <v>0.66</v>
      </c>
      <c r="G109" s="34" t="s">
        <v>59</v>
      </c>
      <c r="H109" s="22">
        <v>1.4489000000000001</v>
      </c>
      <c r="I109" s="86">
        <v>1.8524</v>
      </c>
      <c r="J109" s="86">
        <v>1.4159877155800398</v>
      </c>
      <c r="K109" s="86">
        <v>1.1284044273034179</v>
      </c>
      <c r="L109" s="12">
        <v>1.6315999999999999</v>
      </c>
      <c r="M109" s="12">
        <v>1.9231</v>
      </c>
      <c r="N109" s="12">
        <v>1.8835780918982621</v>
      </c>
      <c r="O109" s="12">
        <v>3.4982888572015796</v>
      </c>
    </row>
    <row r="110" spans="1:15" ht="31.5" x14ac:dyDescent="0.25">
      <c r="B110" s="11" t="s">
        <v>81</v>
      </c>
      <c r="C110" s="143">
        <v>1</v>
      </c>
      <c r="D110" s="144"/>
      <c r="E110" s="34" t="s">
        <v>59</v>
      </c>
      <c r="F110" s="34" t="s">
        <v>59</v>
      </c>
      <c r="G110" s="34" t="s">
        <v>59</v>
      </c>
      <c r="H110" s="22">
        <v>0.9</v>
      </c>
      <c r="I110" s="86">
        <v>0.75490000000000002</v>
      </c>
      <c r="J110" s="86">
        <v>0.90755729127361462</v>
      </c>
      <c r="K110" s="86">
        <v>1.068218264686023</v>
      </c>
      <c r="L110" s="12">
        <v>1.1028</v>
      </c>
      <c r="M110" s="12">
        <v>0.69079999999999997</v>
      </c>
      <c r="N110" s="12">
        <v>0.80289999999999995</v>
      </c>
      <c r="O110" s="12">
        <v>0.86526101050748938</v>
      </c>
    </row>
    <row r="111" spans="1:15" ht="31.5" x14ac:dyDescent="0.25">
      <c r="B111" s="11" t="s">
        <v>82</v>
      </c>
      <c r="C111" s="143">
        <v>1</v>
      </c>
      <c r="D111" s="144"/>
      <c r="E111" s="34" t="s">
        <v>59</v>
      </c>
      <c r="F111" s="34" t="s">
        <v>59</v>
      </c>
      <c r="G111" s="34" t="s">
        <v>59</v>
      </c>
      <c r="H111" s="22">
        <v>0.93730000000000002</v>
      </c>
      <c r="I111" s="86">
        <v>1.1044</v>
      </c>
      <c r="J111" s="86">
        <v>0.49023112354845633</v>
      </c>
      <c r="K111" s="86">
        <v>0.63029607266084842</v>
      </c>
      <c r="L111" s="12">
        <v>0.70779999999999998</v>
      </c>
      <c r="M111" s="12">
        <v>0.96960000000000002</v>
      </c>
      <c r="N111" s="12">
        <v>1.0430999999999999</v>
      </c>
      <c r="O111" s="12">
        <v>1.3305130341718479</v>
      </c>
    </row>
    <row r="112" spans="1:15" ht="15.75" x14ac:dyDescent="0.25">
      <c r="B112" s="11" t="s">
        <v>66</v>
      </c>
      <c r="C112" s="143">
        <v>0.01</v>
      </c>
      <c r="D112" s="144"/>
      <c r="E112" s="34" t="s">
        <v>59</v>
      </c>
      <c r="F112" s="34" t="s">
        <v>59</v>
      </c>
      <c r="G112" s="34" t="s">
        <v>59</v>
      </c>
      <c r="H112" s="22">
        <v>1.52E-2</v>
      </c>
      <c r="I112" s="86">
        <v>0</v>
      </c>
      <c r="J112" s="86">
        <v>0</v>
      </c>
      <c r="K112" s="86">
        <v>1.3513513513513514E-2</v>
      </c>
      <c r="L112" s="12">
        <v>0</v>
      </c>
      <c r="M112" s="12">
        <v>2.63E-2</v>
      </c>
      <c r="N112" s="12">
        <v>0</v>
      </c>
      <c r="O112" s="12">
        <v>0</v>
      </c>
    </row>
    <row r="113" spans="2:15" ht="15.75" x14ac:dyDescent="0.25">
      <c r="B113" s="11" t="s">
        <v>75</v>
      </c>
      <c r="C113" s="143" t="s">
        <v>83</v>
      </c>
      <c r="D113" s="144"/>
      <c r="E113" s="34" t="s">
        <v>59</v>
      </c>
      <c r="F113" s="30">
        <v>0.67</v>
      </c>
      <c r="G113" s="34" t="s">
        <v>59</v>
      </c>
      <c r="H113" s="22">
        <v>1.1057999999999999</v>
      </c>
      <c r="I113" s="86">
        <v>1.0487</v>
      </c>
      <c r="J113" s="86">
        <v>1.0565240359218171</v>
      </c>
      <c r="K113" s="86">
        <v>1.3732032854209444</v>
      </c>
      <c r="L113" s="12">
        <v>1.6298999999999999</v>
      </c>
      <c r="M113" s="12">
        <v>1.2638</v>
      </c>
      <c r="N113" s="12">
        <v>1.3622902270483712</v>
      </c>
      <c r="O113" s="12">
        <v>1.7250000000000001</v>
      </c>
    </row>
    <row r="114" spans="2:15" ht="31.5" x14ac:dyDescent="0.25">
      <c r="B114" s="11" t="s">
        <v>106</v>
      </c>
      <c r="C114" s="143">
        <v>0.6</v>
      </c>
      <c r="D114" s="144"/>
      <c r="E114" s="30">
        <v>1.19</v>
      </c>
      <c r="F114" s="30">
        <v>0.9375</v>
      </c>
      <c r="G114" s="30">
        <v>0.97940000000000005</v>
      </c>
      <c r="H114" s="31">
        <v>68.75</v>
      </c>
      <c r="I114" s="86">
        <v>0.42857142857142855</v>
      </c>
      <c r="J114" s="86">
        <v>0.5</v>
      </c>
      <c r="K114" s="86">
        <v>0.73684210526315785</v>
      </c>
      <c r="L114" s="12">
        <v>0.69230000000000003</v>
      </c>
      <c r="M114" s="12">
        <v>0.625</v>
      </c>
      <c r="N114" s="12">
        <v>0.625</v>
      </c>
      <c r="O114" s="12">
        <v>0.46666666666666667</v>
      </c>
    </row>
    <row r="115" spans="2:15" ht="15.75" x14ac:dyDescent="0.25">
      <c r="B115" s="11" t="s">
        <v>85</v>
      </c>
      <c r="C115" s="143">
        <v>0.6</v>
      </c>
      <c r="D115" s="144"/>
      <c r="E115" s="30">
        <v>0.83</v>
      </c>
      <c r="F115" s="30">
        <v>0.52</v>
      </c>
      <c r="G115" s="30">
        <v>0.51549999999999996</v>
      </c>
      <c r="H115" s="31">
        <v>0.375</v>
      </c>
      <c r="I115" s="86">
        <v>0.42857142857142855</v>
      </c>
      <c r="J115" s="86">
        <v>0.27777777777777779</v>
      </c>
      <c r="K115" s="86">
        <v>0.26315789473684209</v>
      </c>
      <c r="L115" s="12">
        <v>0.23080000000000001</v>
      </c>
      <c r="M115" s="12">
        <v>0.29166666666666669</v>
      </c>
      <c r="N115" s="12">
        <v>0.95833333333333337</v>
      </c>
      <c r="O115" s="12">
        <v>0.66666666666666663</v>
      </c>
    </row>
    <row r="116" spans="2:15" ht="15.75" x14ac:dyDescent="0.25">
      <c r="B116" s="11" t="s">
        <v>107</v>
      </c>
      <c r="C116" s="143">
        <v>0.6</v>
      </c>
      <c r="D116" s="144"/>
      <c r="E116" s="30">
        <v>1.3194999999999999</v>
      </c>
      <c r="F116" s="30">
        <v>1.3332999999999999</v>
      </c>
      <c r="G116" s="30">
        <v>1.3832</v>
      </c>
      <c r="H116" s="31">
        <v>0.875</v>
      </c>
      <c r="I116" s="86">
        <v>0.8571428571428571</v>
      </c>
      <c r="J116" s="86">
        <v>0.61111111111111116</v>
      </c>
      <c r="K116" s="86">
        <v>0.84210526315789469</v>
      </c>
      <c r="L116" s="12">
        <v>0.92310000000000003</v>
      </c>
      <c r="M116" s="12">
        <v>0.91666666666666663</v>
      </c>
      <c r="N116" s="12">
        <v>0.875</v>
      </c>
      <c r="O116" s="12">
        <v>0.8</v>
      </c>
    </row>
    <row r="117" spans="2:15" ht="31.5" x14ac:dyDescent="0.25">
      <c r="B117" s="11" t="s">
        <v>87</v>
      </c>
      <c r="C117" s="143">
        <v>0.4</v>
      </c>
      <c r="D117" s="144"/>
      <c r="E117" s="30">
        <v>0.7</v>
      </c>
      <c r="F117" s="30">
        <v>0.70609999999999995</v>
      </c>
      <c r="G117" s="30">
        <v>0.69940000000000002</v>
      </c>
      <c r="H117" s="31">
        <v>0.28000000000000003</v>
      </c>
      <c r="I117" s="86">
        <v>0.28168659534298301</v>
      </c>
      <c r="J117" s="86">
        <v>0.2774993735905788</v>
      </c>
      <c r="K117" s="86">
        <v>0.27600000000000002</v>
      </c>
      <c r="L117" s="12">
        <v>0.26169999999999999</v>
      </c>
      <c r="M117" s="12">
        <v>0.24481173107990556</v>
      </c>
      <c r="N117" s="12">
        <v>0.27003592220983524</v>
      </c>
      <c r="O117" s="12">
        <v>0.30480685629114396</v>
      </c>
    </row>
    <row r="118" spans="2:15" ht="31.5" x14ac:dyDescent="0.25">
      <c r="B118" s="11" t="s">
        <v>88</v>
      </c>
      <c r="C118" s="143">
        <v>0.95</v>
      </c>
      <c r="D118" s="144"/>
      <c r="E118" s="30">
        <v>0.79</v>
      </c>
      <c r="F118" s="30">
        <v>107.5</v>
      </c>
      <c r="G118" s="30">
        <v>0.59709999999999996</v>
      </c>
      <c r="H118" s="31">
        <v>0.68179999999999996</v>
      </c>
      <c r="I118" s="86">
        <v>0.80334728033472802</v>
      </c>
      <c r="J118" s="86">
        <v>0.83333333333333337</v>
      </c>
      <c r="K118" s="86">
        <v>0.90909090909090906</v>
      </c>
      <c r="L118" s="12">
        <v>0.71430000000000005</v>
      </c>
      <c r="M118" s="12">
        <v>0.90909090909090906</v>
      </c>
      <c r="N118" s="12">
        <v>0.66666666666666663</v>
      </c>
      <c r="O118" s="12">
        <v>0.95833333333333337</v>
      </c>
    </row>
    <row r="119" spans="2:15" ht="47.25" customHeight="1" x14ac:dyDescent="0.25">
      <c r="B119" s="11" t="s">
        <v>108</v>
      </c>
      <c r="C119" s="143" t="s">
        <v>90</v>
      </c>
      <c r="D119" s="144"/>
      <c r="E119" s="30">
        <v>1.18</v>
      </c>
      <c r="F119" s="30">
        <v>1.1765000000000001</v>
      </c>
      <c r="G119" s="30">
        <v>1.1765000000000001</v>
      </c>
      <c r="H119" s="31">
        <v>0.53200000000000003</v>
      </c>
      <c r="I119" s="86">
        <v>0.5330706781279847</v>
      </c>
      <c r="J119" s="86">
        <v>0.55518723081831234</v>
      </c>
      <c r="K119" s="86">
        <v>0.55905507902470009</v>
      </c>
      <c r="L119" s="12">
        <v>0.56999999999999995</v>
      </c>
      <c r="M119" s="12">
        <v>0.57539841035267802</v>
      </c>
      <c r="N119" s="12">
        <v>0.57512275939159252</v>
      </c>
      <c r="O119" s="12">
        <v>0.58522956101490131</v>
      </c>
    </row>
    <row r="120" spans="2:15" ht="47.25" customHeight="1" x14ac:dyDescent="0.25">
      <c r="B120" s="11" t="s">
        <v>109</v>
      </c>
      <c r="C120" s="143" t="s">
        <v>110</v>
      </c>
      <c r="D120" s="144"/>
      <c r="E120" s="30">
        <v>1</v>
      </c>
      <c r="F120" s="30">
        <v>2.3530000000000002</v>
      </c>
      <c r="G120" s="30">
        <v>2.35</v>
      </c>
      <c r="H120" s="31">
        <v>0.26800000000000002</v>
      </c>
      <c r="I120" s="86">
        <v>0.26902260426615726</v>
      </c>
      <c r="J120" s="86">
        <v>0.36821396288615943</v>
      </c>
      <c r="K120" s="86">
        <v>0.36997326132422631</v>
      </c>
      <c r="L120" s="12">
        <v>0.37219999999999998</v>
      </c>
      <c r="M120" s="12">
        <v>0.36928678888578237</v>
      </c>
      <c r="N120" s="12">
        <v>0.36910987797250722</v>
      </c>
      <c r="O120" s="12">
        <v>0.37454691904953685</v>
      </c>
    </row>
    <row r="121" spans="2:15" ht="15.75" x14ac:dyDescent="0.25">
      <c r="B121" s="11" t="s">
        <v>67</v>
      </c>
      <c r="C121" s="143">
        <v>0.13</v>
      </c>
      <c r="D121" s="144"/>
      <c r="E121" s="30">
        <v>7.0000000000000001E-3</v>
      </c>
      <c r="F121" s="30">
        <v>0.111</v>
      </c>
      <c r="G121" s="30">
        <v>0.17269999999999999</v>
      </c>
      <c r="H121" s="31">
        <v>1.2699999999999999E-2</v>
      </c>
      <c r="I121" s="86">
        <v>1.895986895986896E-2</v>
      </c>
      <c r="J121" s="86">
        <v>1.9755365797369029E-2</v>
      </c>
      <c r="K121" s="86">
        <v>2.2312470138557094E-2</v>
      </c>
      <c r="L121" s="12">
        <v>2.1600000000000001E-2</v>
      </c>
      <c r="M121" s="12">
        <v>2.7874208699203595E-2</v>
      </c>
      <c r="N121" s="12">
        <v>2.3545844557517709E-2</v>
      </c>
      <c r="O121" s="12">
        <v>2.7074235807860263E-2</v>
      </c>
    </row>
    <row r="122" spans="2:15" ht="47.25" customHeight="1" x14ac:dyDescent="0.25">
      <c r="B122" s="11" t="s">
        <v>68</v>
      </c>
      <c r="C122" s="143" t="s">
        <v>93</v>
      </c>
      <c r="D122" s="144"/>
      <c r="E122" s="30">
        <v>0.14000000000000001</v>
      </c>
      <c r="F122" s="30">
        <v>0.80349999999999999</v>
      </c>
      <c r="G122" s="30">
        <v>0.83409999999999995</v>
      </c>
      <c r="H122" s="31">
        <v>0.49</v>
      </c>
      <c r="I122" s="86">
        <v>0.59827213822894165</v>
      </c>
      <c r="J122" s="86">
        <v>0.58644859813084116</v>
      </c>
      <c r="K122" s="86">
        <v>0.53533190578158463</v>
      </c>
      <c r="L122" s="12">
        <v>0.64170000000000005</v>
      </c>
      <c r="M122" s="12">
        <v>0.60622710622710618</v>
      </c>
      <c r="N122" s="12">
        <v>0.59533898305084743</v>
      </c>
      <c r="O122" s="12">
        <v>0.56093189964157708</v>
      </c>
    </row>
    <row r="123" spans="2:15" ht="31.5" x14ac:dyDescent="0.25">
      <c r="B123" s="11" t="s">
        <v>111</v>
      </c>
      <c r="C123" s="143">
        <v>0.5</v>
      </c>
      <c r="D123" s="144"/>
      <c r="E123" s="30">
        <v>1</v>
      </c>
      <c r="F123" s="30">
        <v>1.6126</v>
      </c>
      <c r="G123" s="30">
        <v>0.30669999999999997</v>
      </c>
      <c r="H123" s="31">
        <v>0.1585</v>
      </c>
      <c r="I123" s="86">
        <v>0.16183574879227053</v>
      </c>
      <c r="J123" s="86">
        <v>0.4485294117647059</v>
      </c>
      <c r="K123" s="86">
        <v>0.42564655172413796</v>
      </c>
      <c r="L123" s="12">
        <v>0.37469999999999998</v>
      </c>
      <c r="M123" s="12">
        <v>0.3088023088023088</v>
      </c>
      <c r="N123" s="12">
        <v>0.39773895169578621</v>
      </c>
      <c r="O123" s="12">
        <v>0.46559428060768543</v>
      </c>
    </row>
    <row r="124" spans="2:15" ht="15.75" x14ac:dyDescent="0.25">
      <c r="B124" s="11" t="s">
        <v>70</v>
      </c>
      <c r="C124" s="143">
        <v>0.5</v>
      </c>
      <c r="D124" s="144"/>
      <c r="E124" s="30" t="s">
        <v>59</v>
      </c>
      <c r="F124" s="30">
        <v>0.19350000000000001</v>
      </c>
      <c r="G124" s="30">
        <v>0.17599999999999999</v>
      </c>
      <c r="H124" s="31">
        <v>0.35499999999999998</v>
      </c>
      <c r="I124" s="86">
        <v>9.7000000000000003E-2</v>
      </c>
      <c r="J124" s="86">
        <v>0.19400000000000001</v>
      </c>
      <c r="K124" s="86">
        <v>0.28100000000000003</v>
      </c>
      <c r="L124" s="12">
        <v>0.125</v>
      </c>
      <c r="M124" s="12">
        <v>3.1E-2</v>
      </c>
      <c r="N124" s="12">
        <v>9.4E-2</v>
      </c>
      <c r="O124" s="12">
        <v>0.125</v>
      </c>
    </row>
    <row r="125" spans="2:15" ht="47.25" customHeight="1" x14ac:dyDescent="0.25">
      <c r="B125" s="11" t="s">
        <v>96</v>
      </c>
      <c r="C125" s="143" t="s">
        <v>97</v>
      </c>
      <c r="D125" s="144"/>
      <c r="E125" s="30">
        <v>0.78</v>
      </c>
      <c r="F125" s="30">
        <v>0.77649999999999997</v>
      </c>
      <c r="G125" s="30">
        <v>0.77300000000000002</v>
      </c>
      <c r="H125" s="31">
        <v>0.38590000000000002</v>
      </c>
      <c r="I125" s="86">
        <v>0.38466666666666666</v>
      </c>
      <c r="J125" s="86">
        <v>0.39135355364418289</v>
      </c>
      <c r="K125" s="86">
        <v>2.5635103926096998</v>
      </c>
      <c r="L125" s="12">
        <v>0.38919999999999999</v>
      </c>
      <c r="M125" s="12">
        <v>0.41180587960802612</v>
      </c>
      <c r="N125" s="12">
        <v>0.41811846689895471</v>
      </c>
      <c r="O125" s="12">
        <v>0.49939157945972257</v>
      </c>
    </row>
    <row r="126" spans="2:15" ht="47.25" customHeight="1" x14ac:dyDescent="0.25">
      <c r="B126" s="11" t="s">
        <v>98</v>
      </c>
      <c r="C126" s="143" t="s">
        <v>99</v>
      </c>
      <c r="D126" s="144"/>
      <c r="E126" s="30">
        <v>0.66</v>
      </c>
      <c r="F126" s="30">
        <v>0.66359999999999997</v>
      </c>
      <c r="G126" s="30">
        <v>0.62339999999999995</v>
      </c>
      <c r="H126" s="31">
        <v>0.41670000000000001</v>
      </c>
      <c r="I126" s="86">
        <v>0.40167364016736401</v>
      </c>
      <c r="J126" s="86">
        <v>0.4972067039106145</v>
      </c>
      <c r="K126" s="86">
        <v>0.49723756906077349</v>
      </c>
      <c r="L126" s="12">
        <v>0.41849999999999998</v>
      </c>
      <c r="M126" s="12">
        <v>0.39487179487179486</v>
      </c>
      <c r="N126" s="12">
        <v>0.671875</v>
      </c>
      <c r="O126" s="12">
        <v>0.87428571428571433</v>
      </c>
    </row>
    <row r="127" spans="2:15" ht="47.25" customHeight="1" x14ac:dyDescent="0.25">
      <c r="B127" s="11" t="s">
        <v>100</v>
      </c>
      <c r="C127" s="143" t="s">
        <v>101</v>
      </c>
      <c r="D127" s="144"/>
      <c r="E127" s="30">
        <v>1</v>
      </c>
      <c r="F127" s="30">
        <v>12.158300000000001</v>
      </c>
      <c r="G127" s="30">
        <v>13.09</v>
      </c>
      <c r="H127" s="31">
        <v>0.13</v>
      </c>
      <c r="I127" s="86">
        <v>0.13912766634829671</v>
      </c>
      <c r="J127" s="86">
        <v>0.13912766634829671</v>
      </c>
      <c r="K127" s="86">
        <v>0.16149101209858896</v>
      </c>
      <c r="L127" s="12">
        <v>0.17030000000000001</v>
      </c>
      <c r="M127" s="12">
        <v>0.17840263077312243</v>
      </c>
      <c r="N127" s="12">
        <v>0.18696687825195948</v>
      </c>
      <c r="O127" s="12">
        <v>0.19365015438313868</v>
      </c>
    </row>
    <row r="128" spans="2:15" ht="15.75" x14ac:dyDescent="0.25">
      <c r="B128" s="11" t="s">
        <v>102</v>
      </c>
      <c r="C128" s="143">
        <v>0.01</v>
      </c>
      <c r="D128" s="144"/>
      <c r="E128" s="34" t="s">
        <v>59</v>
      </c>
      <c r="F128" s="30">
        <v>4.2900000000000001E-2</v>
      </c>
      <c r="G128" s="30">
        <v>3.1899999999999998E-2</v>
      </c>
      <c r="H128" s="31">
        <v>5.23</v>
      </c>
      <c r="I128" s="86">
        <v>2.8901734104046242E-2</v>
      </c>
      <c r="J128" s="86">
        <v>0.12757201646090535</v>
      </c>
      <c r="K128" s="86">
        <v>6.0924369747899158E-2</v>
      </c>
      <c r="L128" s="12">
        <v>5.6800000000000003E-2</v>
      </c>
      <c r="M128" s="12">
        <v>2.9953917050691243E-2</v>
      </c>
      <c r="N128" s="12">
        <v>0.26666666666666666</v>
      </c>
      <c r="O128" s="12">
        <v>8.1578947368421056E-2</v>
      </c>
    </row>
    <row r="129" spans="2:15" ht="32.25" thickBot="1" x14ac:dyDescent="0.3">
      <c r="B129" s="18" t="s">
        <v>112</v>
      </c>
      <c r="C129" s="133">
        <v>0.5</v>
      </c>
      <c r="D129" s="134"/>
      <c r="E129" s="33">
        <v>1.27</v>
      </c>
      <c r="F129" s="33">
        <v>1.3775999999999999</v>
      </c>
      <c r="G129" s="33">
        <v>0.41420000000000001</v>
      </c>
      <c r="H129" s="35">
        <v>0.28000000000000003</v>
      </c>
      <c r="I129" s="86">
        <v>0.20840562945826105</v>
      </c>
      <c r="J129" s="86">
        <v>0.60493179433368316</v>
      </c>
      <c r="K129" s="86">
        <v>0.58810926620246384</v>
      </c>
      <c r="L129" s="19">
        <v>0.49180000000000001</v>
      </c>
      <c r="M129" s="19">
        <v>0.35411764705882354</v>
      </c>
      <c r="N129" s="19">
        <v>0.53003721424774053</v>
      </c>
      <c r="O129" s="19">
        <v>0.56874381800197826</v>
      </c>
    </row>
    <row r="130" spans="2:15" ht="15.75" thickBot="1" x14ac:dyDescent="0.3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</row>
    <row r="131" spans="2:15" x14ac:dyDescent="0.25">
      <c r="B131" s="164" t="s">
        <v>113</v>
      </c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6"/>
    </row>
    <row r="132" spans="2:15" ht="15" customHeight="1" x14ac:dyDescent="0.25">
      <c r="B132" s="195" t="s">
        <v>5</v>
      </c>
      <c r="C132" s="141" t="s">
        <v>46</v>
      </c>
      <c r="D132" s="137"/>
      <c r="E132" s="152" t="s">
        <v>47</v>
      </c>
      <c r="F132" s="152" t="s">
        <v>48</v>
      </c>
      <c r="G132" s="152" t="s">
        <v>49</v>
      </c>
      <c r="H132" s="152" t="s">
        <v>50</v>
      </c>
      <c r="I132" s="152" t="s">
        <v>51</v>
      </c>
      <c r="J132" s="152" t="s">
        <v>52</v>
      </c>
      <c r="K132" s="152" t="s">
        <v>53</v>
      </c>
      <c r="L132" s="152" t="s">
        <v>54</v>
      </c>
      <c r="M132" s="152" t="s">
        <v>55</v>
      </c>
      <c r="N132" s="152" t="s">
        <v>56</v>
      </c>
      <c r="O132" s="184" t="s">
        <v>57</v>
      </c>
    </row>
    <row r="133" spans="2:15" x14ac:dyDescent="0.25">
      <c r="B133" s="195"/>
      <c r="C133" s="142"/>
      <c r="D133" s="140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84"/>
    </row>
    <row r="134" spans="2:15" ht="15.75" x14ac:dyDescent="0.25">
      <c r="B134" s="11" t="s">
        <v>114</v>
      </c>
      <c r="C134" s="143">
        <v>1</v>
      </c>
      <c r="D134" s="144"/>
      <c r="E134" s="36">
        <v>0.94489999999999996</v>
      </c>
      <c r="F134" s="36">
        <v>0.94489999999999996</v>
      </c>
      <c r="G134" s="36">
        <v>0.94189999999999996</v>
      </c>
      <c r="H134" s="36">
        <v>0.83</v>
      </c>
      <c r="I134" s="86">
        <v>0.84097302664239615</v>
      </c>
      <c r="J134" s="86">
        <v>0.86765239776890324</v>
      </c>
      <c r="K134" s="86">
        <v>0.87087194883174524</v>
      </c>
      <c r="L134" s="12">
        <v>0.99990000000000001</v>
      </c>
      <c r="M134" s="12">
        <v>0.99996272967835709</v>
      </c>
      <c r="N134" s="12">
        <v>0.99992572235014487</v>
      </c>
      <c r="O134" s="12">
        <v>1</v>
      </c>
    </row>
    <row r="135" spans="2:15" ht="15.75" x14ac:dyDescent="0.25">
      <c r="B135" s="11" t="s">
        <v>80</v>
      </c>
      <c r="C135" s="143">
        <v>1</v>
      </c>
      <c r="D135" s="144"/>
      <c r="E135" s="34" t="s">
        <v>59</v>
      </c>
      <c r="F135" s="37">
        <v>0.62460000000000004</v>
      </c>
      <c r="G135" s="34" t="s">
        <v>59</v>
      </c>
      <c r="H135" s="38">
        <v>2.0327000000000002</v>
      </c>
      <c r="I135" s="86">
        <v>2.2463000000000002</v>
      </c>
      <c r="J135" s="86">
        <v>1.8582721824898969</v>
      </c>
      <c r="K135" s="86">
        <v>2.0918720204110848</v>
      </c>
      <c r="L135" s="12">
        <v>2.1726999999999999</v>
      </c>
      <c r="M135" s="12">
        <v>1.6843999999999999</v>
      </c>
      <c r="N135" s="12">
        <v>1.6752501224040568</v>
      </c>
      <c r="O135" s="12">
        <v>3.1706996291578071</v>
      </c>
    </row>
    <row r="136" spans="2:15" ht="31.5" x14ac:dyDescent="0.25">
      <c r="B136" s="11" t="s">
        <v>115</v>
      </c>
      <c r="C136" s="143">
        <v>1</v>
      </c>
      <c r="D136" s="144"/>
      <c r="E136" s="34" t="s">
        <v>59</v>
      </c>
      <c r="F136" s="34" t="s">
        <v>59</v>
      </c>
      <c r="G136" s="34" t="s">
        <v>59</v>
      </c>
      <c r="H136" s="38">
        <v>0.71550000000000002</v>
      </c>
      <c r="I136" s="86">
        <v>0.70189999999999997</v>
      </c>
      <c r="J136" s="86">
        <v>0.62940642814067982</v>
      </c>
      <c r="K136" s="86">
        <v>0.62830761446108385</v>
      </c>
      <c r="L136" s="12">
        <v>0.59430000000000005</v>
      </c>
      <c r="M136" s="12">
        <v>0.56820000000000004</v>
      </c>
      <c r="N136" s="12">
        <v>0.69769999999999999</v>
      </c>
      <c r="O136" s="12">
        <v>0.63919616862518713</v>
      </c>
    </row>
    <row r="137" spans="2:15" ht="31.5" x14ac:dyDescent="0.25">
      <c r="B137" s="11" t="s">
        <v>116</v>
      </c>
      <c r="C137" s="143">
        <v>1</v>
      </c>
      <c r="D137" s="144"/>
      <c r="E137" s="34" t="s">
        <v>59</v>
      </c>
      <c r="F137" s="34" t="s">
        <v>59</v>
      </c>
      <c r="G137" s="34" t="s">
        <v>59</v>
      </c>
      <c r="H137" s="38">
        <v>0</v>
      </c>
      <c r="I137" s="87" t="s">
        <v>59</v>
      </c>
      <c r="J137" s="87">
        <v>0.79783037475345164</v>
      </c>
      <c r="K137" s="87">
        <v>1.0631163708086786</v>
      </c>
      <c r="L137" s="12">
        <v>1.1151</v>
      </c>
      <c r="M137" s="12">
        <v>1.5217000000000001</v>
      </c>
      <c r="N137" s="12">
        <v>1.3076000000000001</v>
      </c>
      <c r="O137" s="12">
        <v>1.5053050397877985</v>
      </c>
    </row>
    <row r="138" spans="2:15" ht="15.75" x14ac:dyDescent="0.25">
      <c r="B138" s="11" t="s">
        <v>66</v>
      </c>
      <c r="C138" s="143">
        <v>0.01</v>
      </c>
      <c r="D138" s="144"/>
      <c r="E138" s="34" t="s">
        <v>59</v>
      </c>
      <c r="F138" s="34" t="s">
        <v>59</v>
      </c>
      <c r="G138" s="34" t="s">
        <v>59</v>
      </c>
      <c r="H138" s="38">
        <v>1.47E-2</v>
      </c>
      <c r="I138" s="86">
        <v>0</v>
      </c>
      <c r="J138" s="86">
        <v>1.3157894736842105E-2</v>
      </c>
      <c r="K138" s="86">
        <v>0</v>
      </c>
      <c r="L138" s="12">
        <v>0</v>
      </c>
      <c r="M138" s="12">
        <v>0</v>
      </c>
      <c r="N138" s="12">
        <v>0</v>
      </c>
      <c r="O138" s="12">
        <v>0</v>
      </c>
    </row>
    <row r="139" spans="2:15" ht="15.75" x14ac:dyDescent="0.25">
      <c r="B139" s="11" t="s">
        <v>75</v>
      </c>
      <c r="C139" s="143" t="s">
        <v>76</v>
      </c>
      <c r="D139" s="144"/>
      <c r="E139" s="34" t="s">
        <v>59</v>
      </c>
      <c r="F139" s="37">
        <v>2.5165000000000002</v>
      </c>
      <c r="G139" s="34" t="s">
        <v>59</v>
      </c>
      <c r="H139" s="38">
        <v>1.0535000000000001</v>
      </c>
      <c r="I139" s="86">
        <v>1.1970000000000001</v>
      </c>
      <c r="J139" s="86">
        <v>0.87844766215360104</v>
      </c>
      <c r="K139" s="86">
        <v>1.0442851495192558</v>
      </c>
      <c r="L139" s="12">
        <v>1.0799000000000001</v>
      </c>
      <c r="M139" s="12">
        <v>1.0229999999999999</v>
      </c>
      <c r="N139" s="12">
        <v>0.9309381788090888</v>
      </c>
      <c r="O139" s="12">
        <v>0.90774610005379253</v>
      </c>
    </row>
    <row r="140" spans="2:15" ht="31.5" x14ac:dyDescent="0.25">
      <c r="B140" s="11" t="s">
        <v>106</v>
      </c>
      <c r="C140" s="143">
        <v>0.6</v>
      </c>
      <c r="D140" s="144"/>
      <c r="E140" s="36">
        <v>1</v>
      </c>
      <c r="F140" s="36">
        <v>1.3043</v>
      </c>
      <c r="G140" s="36">
        <v>0.98160000000000003</v>
      </c>
      <c r="H140" s="38">
        <v>0.5625</v>
      </c>
      <c r="I140" s="86">
        <v>0.73333333333333328</v>
      </c>
      <c r="J140" s="86">
        <v>0.61290322580645162</v>
      </c>
      <c r="K140" s="86">
        <v>0.65517241379310343</v>
      </c>
      <c r="L140" s="12">
        <v>0.5625</v>
      </c>
      <c r="M140" s="12">
        <v>0.59090909090909094</v>
      </c>
      <c r="N140" s="12">
        <v>0.72222222222222221</v>
      </c>
      <c r="O140" s="12">
        <v>0.625</v>
      </c>
    </row>
    <row r="141" spans="2:15" ht="15.75" x14ac:dyDescent="0.25">
      <c r="B141" s="11" t="s">
        <v>85</v>
      </c>
      <c r="C141" s="143">
        <v>0.6</v>
      </c>
      <c r="D141" s="144"/>
      <c r="E141" s="36">
        <v>0</v>
      </c>
      <c r="F141" s="36">
        <v>0.1449</v>
      </c>
      <c r="G141" s="36">
        <v>0.29659999999999997</v>
      </c>
      <c r="H141" s="36">
        <v>0</v>
      </c>
      <c r="I141" s="86">
        <v>0.2</v>
      </c>
      <c r="J141" s="86">
        <v>0.41935483870967744</v>
      </c>
      <c r="K141" s="86">
        <v>0.41379310344827586</v>
      </c>
      <c r="L141" s="12">
        <v>0.75</v>
      </c>
      <c r="M141" s="12">
        <v>0.72727272727272729</v>
      </c>
      <c r="N141" s="12">
        <v>0.83333333333333337</v>
      </c>
      <c r="O141" s="12">
        <v>0.83333333333333337</v>
      </c>
    </row>
    <row r="142" spans="2:15" ht="15.75" x14ac:dyDescent="0.25">
      <c r="B142" s="11" t="s">
        <v>117</v>
      </c>
      <c r="C142" s="143">
        <v>0.6</v>
      </c>
      <c r="D142" s="144"/>
      <c r="E142" s="36">
        <v>1</v>
      </c>
      <c r="F142" s="36">
        <v>0.98480000000000001</v>
      </c>
      <c r="G142" s="36">
        <v>1.0592999999999999</v>
      </c>
      <c r="H142" s="36">
        <v>0.75</v>
      </c>
      <c r="I142" s="86">
        <v>0.8666666666666667</v>
      </c>
      <c r="J142" s="86">
        <v>0.77419354838709675</v>
      </c>
      <c r="K142" s="86">
        <v>0.93103448275862066</v>
      </c>
      <c r="L142" s="12">
        <v>0.90629999999999999</v>
      </c>
      <c r="M142" s="12">
        <v>0.72727272727272729</v>
      </c>
      <c r="N142" s="12">
        <v>0.77777777777777779</v>
      </c>
      <c r="O142" s="12">
        <v>0.79166666666666663</v>
      </c>
    </row>
    <row r="143" spans="2:15" ht="31.5" x14ac:dyDescent="0.25">
      <c r="B143" s="11" t="s">
        <v>118</v>
      </c>
      <c r="C143" s="143">
        <v>0.4</v>
      </c>
      <c r="D143" s="144"/>
      <c r="E143" s="36">
        <v>1.3332999999999999</v>
      </c>
      <c r="F143" s="36">
        <v>0.63009999999999999</v>
      </c>
      <c r="G143" s="36">
        <v>0.67910000000000004</v>
      </c>
      <c r="H143" s="36">
        <v>0.28610000000000002</v>
      </c>
      <c r="I143" s="86">
        <v>0.29529702970297028</v>
      </c>
      <c r="J143" s="86">
        <v>0.30368472425573451</v>
      </c>
      <c r="K143" s="86">
        <v>0.30969999999999998</v>
      </c>
      <c r="L143" s="12">
        <v>0.30509999999999998</v>
      </c>
      <c r="M143" s="12">
        <v>0.30459035444509008</v>
      </c>
      <c r="N143" s="12">
        <v>0.36680161943319839</v>
      </c>
      <c r="O143" s="12">
        <v>0.40739887057738849</v>
      </c>
    </row>
    <row r="144" spans="2:15" ht="31.5" x14ac:dyDescent="0.25">
      <c r="B144" s="11" t="s">
        <v>88</v>
      </c>
      <c r="C144" s="143">
        <v>0.95</v>
      </c>
      <c r="D144" s="144"/>
      <c r="E144" s="36">
        <v>0.68830000000000002</v>
      </c>
      <c r="F144" s="36">
        <v>1.1901999999999999</v>
      </c>
      <c r="G144" s="36">
        <v>0.97970000000000002</v>
      </c>
      <c r="H144" s="36">
        <v>0.6552</v>
      </c>
      <c r="I144" s="86">
        <v>0.89398280802292263</v>
      </c>
      <c r="J144" s="86">
        <v>0.72222222222222221</v>
      </c>
      <c r="K144" s="86">
        <v>1</v>
      </c>
      <c r="L144" s="12">
        <v>1.1175999999999999</v>
      </c>
      <c r="M144" s="12">
        <v>0.93548387096774188</v>
      </c>
      <c r="N144" s="12">
        <v>1.0909090909090908</v>
      </c>
      <c r="O144" s="12">
        <v>1.4285714285714286</v>
      </c>
    </row>
    <row r="145" spans="2:15" ht="47.25" customHeight="1" x14ac:dyDescent="0.25">
      <c r="B145" s="11" t="s">
        <v>108</v>
      </c>
      <c r="C145" s="143" t="s">
        <v>90</v>
      </c>
      <c r="D145" s="144"/>
      <c r="E145" s="36">
        <v>1</v>
      </c>
      <c r="F145" s="36">
        <v>1</v>
      </c>
      <c r="G145" s="36">
        <v>1</v>
      </c>
      <c r="H145" s="36">
        <v>0.81950000000000001</v>
      </c>
      <c r="I145" s="86">
        <v>0.82792073473440342</v>
      </c>
      <c r="J145" s="86">
        <v>0.86223967787715772</v>
      </c>
      <c r="K145" s="86">
        <v>0.86323994909280766</v>
      </c>
      <c r="L145" s="12">
        <v>0.95950000000000002</v>
      </c>
      <c r="M145" s="12">
        <v>0.92244046066117558</v>
      </c>
      <c r="N145" s="12">
        <v>0.91918591695758745</v>
      </c>
      <c r="O145" s="12">
        <v>0.92964708056171463</v>
      </c>
    </row>
    <row r="146" spans="2:15" ht="47.25" customHeight="1" x14ac:dyDescent="0.25">
      <c r="B146" s="11" t="s">
        <v>109</v>
      </c>
      <c r="C146" s="143" t="s">
        <v>110</v>
      </c>
      <c r="D146" s="144"/>
      <c r="E146" s="36">
        <v>1.95</v>
      </c>
      <c r="F146" s="36">
        <v>1.9547000000000001</v>
      </c>
      <c r="G146" s="36">
        <v>1.9547000000000001</v>
      </c>
      <c r="H146" s="36">
        <v>0.31</v>
      </c>
      <c r="I146" s="86">
        <v>0.31027635280489824</v>
      </c>
      <c r="J146" s="86">
        <v>0.43428275960702778</v>
      </c>
      <c r="K146" s="86">
        <v>0.43564808771700825</v>
      </c>
      <c r="L146" s="12">
        <v>0.48720000000000002</v>
      </c>
      <c r="M146" s="12">
        <v>0.48373771632315854</v>
      </c>
      <c r="N146" s="12">
        <v>0.48203099853920622</v>
      </c>
      <c r="O146" s="12">
        <v>0.48842079329884208</v>
      </c>
    </row>
    <row r="147" spans="2:15" ht="15.75" x14ac:dyDescent="0.25">
      <c r="B147" s="11" t="s">
        <v>67</v>
      </c>
      <c r="C147" s="143">
        <v>0.13</v>
      </c>
      <c r="D147" s="144"/>
      <c r="E147" s="36">
        <v>4.1999999999999997E-3</v>
      </c>
      <c r="F147" s="36">
        <v>0.09</v>
      </c>
      <c r="G147" s="36">
        <v>0.15390000000000001</v>
      </c>
      <c r="H147" s="36">
        <v>1.37E-2</v>
      </c>
      <c r="I147" s="86">
        <v>1.5700364209075696E-2</v>
      </c>
      <c r="J147" s="86">
        <v>1.6028884816324297E-2</v>
      </c>
      <c r="K147" s="86">
        <v>2.3530467021467442E-2</v>
      </c>
      <c r="L147" s="12">
        <v>2.1700000000000001E-2</v>
      </c>
      <c r="M147" s="12">
        <v>2.3835649841502073E-2</v>
      </c>
      <c r="N147" s="12">
        <v>2.284994602374955E-2</v>
      </c>
      <c r="O147" s="12">
        <v>2.1392986226433524E-2</v>
      </c>
    </row>
    <row r="148" spans="2:15" ht="47.25" customHeight="1" x14ac:dyDescent="0.25">
      <c r="B148" s="11" t="s">
        <v>68</v>
      </c>
      <c r="C148" s="143" t="s">
        <v>93</v>
      </c>
      <c r="D148" s="144"/>
      <c r="E148" s="36">
        <v>1.24</v>
      </c>
      <c r="F148" s="36">
        <v>0.7026</v>
      </c>
      <c r="G148" s="36">
        <v>0.81269999999999998</v>
      </c>
      <c r="H148" s="36">
        <v>0.59519999999999995</v>
      </c>
      <c r="I148" s="86">
        <v>0.4780564263322884</v>
      </c>
      <c r="J148" s="86">
        <v>0.65187713310580209</v>
      </c>
      <c r="K148" s="86">
        <v>0.62134688691232531</v>
      </c>
      <c r="L148" s="12">
        <v>0.62239999999999995</v>
      </c>
      <c r="M148" s="12">
        <v>0.63938618925831203</v>
      </c>
      <c r="N148" s="12">
        <v>0.53018372703412076</v>
      </c>
      <c r="O148" s="12">
        <v>0.56012176560121762</v>
      </c>
    </row>
    <row r="149" spans="2:15" ht="31.5" x14ac:dyDescent="0.25">
      <c r="B149" s="11" t="s">
        <v>111</v>
      </c>
      <c r="C149" s="143">
        <v>0.5</v>
      </c>
      <c r="D149" s="144"/>
      <c r="E149" s="36">
        <v>1.32</v>
      </c>
      <c r="F149" s="36">
        <v>1.3514999999999999</v>
      </c>
      <c r="G149" s="36">
        <v>0.26479999999999998</v>
      </c>
      <c r="H149" s="36">
        <v>0.13220000000000001</v>
      </c>
      <c r="I149" s="86">
        <v>0.13481603514552443</v>
      </c>
      <c r="J149" s="86">
        <v>0.21260815822002471</v>
      </c>
      <c r="K149" s="86">
        <v>0.22712933753943218</v>
      </c>
      <c r="L149" s="12">
        <v>0.18559999999999999</v>
      </c>
      <c r="M149" s="12">
        <v>0.14979937583593403</v>
      </c>
      <c r="N149" s="12">
        <v>0.18795550441120062</v>
      </c>
      <c r="O149" s="12">
        <v>0.21011235955056179</v>
      </c>
    </row>
    <row r="150" spans="2:15" ht="15.75" x14ac:dyDescent="0.25">
      <c r="B150" s="11" t="s">
        <v>70</v>
      </c>
      <c r="C150" s="143">
        <v>0.5</v>
      </c>
      <c r="D150" s="144"/>
      <c r="E150" s="34" t="s">
        <v>59</v>
      </c>
      <c r="F150" s="36">
        <v>6.4500000000000002E-2</v>
      </c>
      <c r="G150" s="36">
        <v>0.30299999999999999</v>
      </c>
      <c r="H150" s="36">
        <v>0.129</v>
      </c>
      <c r="I150" s="88">
        <v>6.5000000000000002E-2</v>
      </c>
      <c r="J150" s="88">
        <v>0</v>
      </c>
      <c r="K150" s="88">
        <v>0</v>
      </c>
      <c r="L150" s="12">
        <v>0</v>
      </c>
      <c r="M150" s="12">
        <v>0</v>
      </c>
      <c r="N150" s="12">
        <v>9.4E-2</v>
      </c>
      <c r="O150" s="12">
        <v>0</v>
      </c>
    </row>
    <row r="151" spans="2:15" ht="47.25" customHeight="1" x14ac:dyDescent="0.25">
      <c r="B151" s="11" t="s">
        <v>96</v>
      </c>
      <c r="C151" s="143" t="s">
        <v>97</v>
      </c>
      <c r="D151" s="144"/>
      <c r="E151" s="36">
        <v>0.84</v>
      </c>
      <c r="F151" s="36">
        <v>0.85580000000000001</v>
      </c>
      <c r="G151" s="36">
        <v>0.95750000000000002</v>
      </c>
      <c r="H151" s="36">
        <v>0.45</v>
      </c>
      <c r="I151" s="86">
        <v>0.48397007747795884</v>
      </c>
      <c r="J151" s="86">
        <v>0.56421600520494475</v>
      </c>
      <c r="K151" s="86">
        <v>1.6414507772020726</v>
      </c>
      <c r="L151" s="12">
        <v>0.63660000000000005</v>
      </c>
      <c r="M151" s="12">
        <v>0.65894678797904604</v>
      </c>
      <c r="N151" s="12">
        <v>0.66170593909328923</v>
      </c>
      <c r="O151" s="12">
        <v>0.660413528686841</v>
      </c>
    </row>
    <row r="152" spans="2:15" ht="47.25" customHeight="1" x14ac:dyDescent="0.25">
      <c r="B152" s="11" t="s">
        <v>98</v>
      </c>
      <c r="C152" s="143" t="s">
        <v>99</v>
      </c>
      <c r="D152" s="144"/>
      <c r="E152" s="36">
        <v>0.83</v>
      </c>
      <c r="F152" s="36">
        <v>0.73819999999999997</v>
      </c>
      <c r="G152" s="36">
        <v>0.70440000000000003</v>
      </c>
      <c r="H152" s="36">
        <v>0.5</v>
      </c>
      <c r="I152" s="86">
        <v>0.50716332378223494</v>
      </c>
      <c r="J152" s="86">
        <v>0.89841269841269844</v>
      </c>
      <c r="K152" s="86">
        <v>0.92592592592592593</v>
      </c>
      <c r="L152" s="12">
        <v>0.94769999999999999</v>
      </c>
      <c r="M152" s="12">
        <v>0.94117647058823528</v>
      </c>
      <c r="N152" s="12">
        <v>0.9152542372881356</v>
      </c>
      <c r="O152" s="12">
        <v>0.84816753926701571</v>
      </c>
    </row>
    <row r="153" spans="2:15" ht="47.25" customHeight="1" x14ac:dyDescent="0.25">
      <c r="B153" s="11" t="s">
        <v>100</v>
      </c>
      <c r="C153" s="143" t="s">
        <v>101</v>
      </c>
      <c r="D153" s="144"/>
      <c r="E153" s="36">
        <v>20.64</v>
      </c>
      <c r="F153" s="36">
        <v>19.9421</v>
      </c>
      <c r="G153" s="36">
        <v>19.600000000000001</v>
      </c>
      <c r="H153" s="36">
        <v>0.158</v>
      </c>
      <c r="I153" s="86">
        <v>0.18037398643058086</v>
      </c>
      <c r="J153" s="86">
        <v>0.18037398643058086</v>
      </c>
      <c r="K153" s="86">
        <v>0.22897358917460733</v>
      </c>
      <c r="L153" s="12">
        <v>0.26579999999999998</v>
      </c>
      <c r="M153" s="12">
        <v>0.28045917036264023</v>
      </c>
      <c r="N153" s="12">
        <v>0.29092079526603781</v>
      </c>
      <c r="O153" s="12">
        <v>0.30272234540527226</v>
      </c>
    </row>
    <row r="154" spans="2:15" ht="15.75" x14ac:dyDescent="0.25">
      <c r="B154" s="11" t="s">
        <v>102</v>
      </c>
      <c r="C154" s="143">
        <v>0.01</v>
      </c>
      <c r="D154" s="144"/>
      <c r="E154" s="36">
        <v>5.8900000000000001E-2</v>
      </c>
      <c r="F154" s="36">
        <v>0.13669999999999999</v>
      </c>
      <c r="G154" s="36">
        <v>5.1400000000000001E-2</v>
      </c>
      <c r="H154" s="36">
        <v>8.72E-2</v>
      </c>
      <c r="I154" s="86">
        <v>3.8043478260869568E-2</v>
      </c>
      <c r="J154" s="86">
        <v>0.15637860082304528</v>
      </c>
      <c r="K154" s="86">
        <v>4.1522491349480967E-2</v>
      </c>
      <c r="L154" s="12">
        <v>4.5699999999999998E-2</v>
      </c>
      <c r="M154" s="12">
        <v>1.3661202185792349E-2</v>
      </c>
      <c r="N154" s="12">
        <v>3.5714285714285712E-2</v>
      </c>
      <c r="O154" s="12">
        <v>1.8421052631578946E-2</v>
      </c>
    </row>
    <row r="155" spans="2:15" ht="32.25" thickBot="1" x14ac:dyDescent="0.3">
      <c r="B155" s="18" t="s">
        <v>119</v>
      </c>
      <c r="C155" s="133">
        <v>0.5</v>
      </c>
      <c r="D155" s="134"/>
      <c r="E155" s="39">
        <v>1.07</v>
      </c>
      <c r="F155" s="39">
        <v>1.1708000000000001</v>
      </c>
      <c r="G155" s="39">
        <v>0.4516</v>
      </c>
      <c r="H155" s="39">
        <v>0.28610000000000002</v>
      </c>
      <c r="I155" s="89">
        <v>0.21607558537587293</v>
      </c>
      <c r="J155" s="89">
        <v>0.39856912070159245</v>
      </c>
      <c r="K155" s="89">
        <v>0.43691064211944319</v>
      </c>
      <c r="L155" s="19">
        <v>0.38440000000000002</v>
      </c>
      <c r="M155" s="19">
        <v>0.30859916782246877</v>
      </c>
      <c r="N155" s="19">
        <v>0.44240837696335078</v>
      </c>
      <c r="O155" s="19">
        <v>0.45211056353117635</v>
      </c>
    </row>
    <row r="156" spans="2:15" ht="15.75" thickBot="1" x14ac:dyDescent="0.3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</row>
    <row r="157" spans="2:15" x14ac:dyDescent="0.25">
      <c r="B157" s="164" t="s">
        <v>120</v>
      </c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6"/>
    </row>
    <row r="158" spans="2:15" ht="15" customHeight="1" x14ac:dyDescent="0.25">
      <c r="B158" s="195" t="s">
        <v>5</v>
      </c>
      <c r="C158" s="141" t="s">
        <v>46</v>
      </c>
      <c r="D158" s="137"/>
      <c r="E158" s="152" t="s">
        <v>47</v>
      </c>
      <c r="F158" s="152" t="s">
        <v>48</v>
      </c>
      <c r="G158" s="152" t="s">
        <v>49</v>
      </c>
      <c r="H158" s="152" t="s">
        <v>50</v>
      </c>
      <c r="I158" s="152" t="s">
        <v>51</v>
      </c>
      <c r="J158" s="152" t="s">
        <v>52</v>
      </c>
      <c r="K158" s="152" t="s">
        <v>53</v>
      </c>
      <c r="L158" s="152" t="s">
        <v>54</v>
      </c>
      <c r="M158" s="152" t="s">
        <v>55</v>
      </c>
      <c r="N158" s="152" t="s">
        <v>56</v>
      </c>
      <c r="O158" s="184" t="s">
        <v>57</v>
      </c>
    </row>
    <row r="159" spans="2:15" x14ac:dyDescent="0.25">
      <c r="B159" s="195"/>
      <c r="C159" s="142"/>
      <c r="D159" s="140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84"/>
    </row>
    <row r="160" spans="2:15" ht="28.5" x14ac:dyDescent="0.25">
      <c r="B160" s="76" t="s">
        <v>121</v>
      </c>
      <c r="C160" s="262" t="s">
        <v>122</v>
      </c>
      <c r="D160" s="263"/>
      <c r="E160" s="23" t="s">
        <v>59</v>
      </c>
      <c r="F160" s="23" t="s">
        <v>59</v>
      </c>
      <c r="G160" s="23" t="s">
        <v>59</v>
      </c>
      <c r="H160" s="23" t="s">
        <v>59</v>
      </c>
      <c r="I160" s="23" t="s">
        <v>59</v>
      </c>
      <c r="J160" s="23" t="s">
        <v>59</v>
      </c>
      <c r="K160" s="23" t="s">
        <v>59</v>
      </c>
      <c r="L160" s="23" t="s">
        <v>59</v>
      </c>
      <c r="M160" s="23" t="s">
        <v>59</v>
      </c>
      <c r="N160" s="23" t="s">
        <v>59</v>
      </c>
      <c r="O160" s="23" t="s">
        <v>59</v>
      </c>
    </row>
    <row r="161" spans="2:15" ht="28.5" customHeight="1" x14ac:dyDescent="0.25">
      <c r="B161" s="76" t="s">
        <v>123</v>
      </c>
      <c r="C161" s="262" t="s">
        <v>124</v>
      </c>
      <c r="D161" s="263"/>
      <c r="E161" s="23" t="s">
        <v>59</v>
      </c>
      <c r="F161" s="23" t="s">
        <v>59</v>
      </c>
      <c r="G161" s="23" t="s">
        <v>59</v>
      </c>
      <c r="H161" s="23" t="s">
        <v>59</v>
      </c>
      <c r="I161" s="23" t="s">
        <v>59</v>
      </c>
      <c r="J161" s="23" t="s">
        <v>59</v>
      </c>
      <c r="K161" s="23" t="s">
        <v>59</v>
      </c>
      <c r="L161" s="23" t="s">
        <v>59</v>
      </c>
      <c r="M161" s="23" t="s">
        <v>59</v>
      </c>
      <c r="N161" s="23" t="s">
        <v>59</v>
      </c>
      <c r="O161" s="23" t="s">
        <v>59</v>
      </c>
    </row>
    <row r="162" spans="2:15" ht="42.75" customHeight="1" x14ac:dyDescent="0.25">
      <c r="B162" s="266" t="s">
        <v>125</v>
      </c>
      <c r="C162" s="262" t="s">
        <v>126</v>
      </c>
      <c r="D162" s="263"/>
      <c r="E162" s="23" t="s">
        <v>59</v>
      </c>
      <c r="F162" s="23" t="s">
        <v>59</v>
      </c>
      <c r="G162" s="23" t="s">
        <v>59</v>
      </c>
      <c r="H162" s="23" t="s">
        <v>59</v>
      </c>
      <c r="I162" s="23" t="s">
        <v>59</v>
      </c>
      <c r="J162" s="23" t="s">
        <v>59</v>
      </c>
      <c r="K162" s="23" t="s">
        <v>59</v>
      </c>
      <c r="L162" s="23" t="s">
        <v>59</v>
      </c>
      <c r="M162" s="23" t="s">
        <v>59</v>
      </c>
      <c r="N162" s="23" t="s">
        <v>59</v>
      </c>
      <c r="O162" s="23" t="s">
        <v>59</v>
      </c>
    </row>
    <row r="163" spans="2:15" ht="51" customHeight="1" x14ac:dyDescent="0.25">
      <c r="B163" s="266"/>
      <c r="C163" s="262" t="s">
        <v>127</v>
      </c>
      <c r="D163" s="263"/>
      <c r="E163" s="23" t="s">
        <v>59</v>
      </c>
      <c r="F163" s="23" t="s">
        <v>59</v>
      </c>
      <c r="G163" s="23" t="s">
        <v>59</v>
      </c>
      <c r="H163" s="23" t="s">
        <v>59</v>
      </c>
      <c r="I163" s="23" t="s">
        <v>59</v>
      </c>
      <c r="J163" s="23" t="s">
        <v>59</v>
      </c>
      <c r="K163" s="23" t="s">
        <v>59</v>
      </c>
      <c r="L163" s="23" t="s">
        <v>59</v>
      </c>
      <c r="M163" s="23" t="s">
        <v>59</v>
      </c>
      <c r="N163" s="23" t="s">
        <v>59</v>
      </c>
      <c r="O163" s="23" t="s">
        <v>59</v>
      </c>
    </row>
    <row r="164" spans="2:15" ht="52.5" customHeight="1" x14ac:dyDescent="0.25">
      <c r="B164" s="266"/>
      <c r="C164" s="262" t="s">
        <v>128</v>
      </c>
      <c r="D164" s="263"/>
      <c r="E164" s="23" t="s">
        <v>59</v>
      </c>
      <c r="F164" s="23" t="s">
        <v>59</v>
      </c>
      <c r="G164" s="23" t="s">
        <v>59</v>
      </c>
      <c r="H164" s="23" t="s">
        <v>59</v>
      </c>
      <c r="I164" s="23" t="s">
        <v>59</v>
      </c>
      <c r="J164" s="23" t="s">
        <v>59</v>
      </c>
      <c r="K164" s="23" t="s">
        <v>59</v>
      </c>
      <c r="L164" s="23" t="s">
        <v>59</v>
      </c>
      <c r="M164" s="23" t="s">
        <v>59</v>
      </c>
      <c r="N164" s="23" t="s">
        <v>59</v>
      </c>
      <c r="O164" s="23" t="s">
        <v>59</v>
      </c>
    </row>
    <row r="165" spans="2:15" ht="28.5" customHeight="1" x14ac:dyDescent="0.25">
      <c r="B165" s="76" t="s">
        <v>129</v>
      </c>
      <c r="C165" s="262" t="s">
        <v>122</v>
      </c>
      <c r="D165" s="263"/>
      <c r="E165" s="23" t="s">
        <v>59</v>
      </c>
      <c r="F165" s="23" t="s">
        <v>59</v>
      </c>
      <c r="G165" s="23" t="s">
        <v>59</v>
      </c>
      <c r="H165" s="23" t="s">
        <v>59</v>
      </c>
      <c r="I165" s="23" t="s">
        <v>59</v>
      </c>
      <c r="J165" s="23" t="s">
        <v>59</v>
      </c>
      <c r="K165" s="23" t="s">
        <v>59</v>
      </c>
      <c r="L165" s="23" t="s">
        <v>59</v>
      </c>
      <c r="M165" s="23" t="s">
        <v>59</v>
      </c>
      <c r="N165" s="23" t="s">
        <v>59</v>
      </c>
      <c r="O165" s="23" t="s">
        <v>59</v>
      </c>
    </row>
    <row r="166" spans="2:15" ht="90.75" customHeight="1" x14ac:dyDescent="0.25">
      <c r="B166" s="266" t="s">
        <v>130</v>
      </c>
      <c r="C166" s="262" t="s">
        <v>131</v>
      </c>
      <c r="D166" s="263"/>
      <c r="E166" s="23" t="s">
        <v>59</v>
      </c>
      <c r="F166" s="23" t="s">
        <v>59</v>
      </c>
      <c r="G166" s="23" t="s">
        <v>59</v>
      </c>
      <c r="H166" s="23" t="s">
        <v>59</v>
      </c>
      <c r="I166" s="23" t="s">
        <v>59</v>
      </c>
      <c r="J166" s="23" t="s">
        <v>59</v>
      </c>
      <c r="K166" s="23" t="s">
        <v>59</v>
      </c>
      <c r="L166" s="23" t="s">
        <v>59</v>
      </c>
      <c r="M166" s="23" t="s">
        <v>59</v>
      </c>
      <c r="N166" s="23" t="s">
        <v>59</v>
      </c>
      <c r="O166" s="23" t="s">
        <v>59</v>
      </c>
    </row>
    <row r="167" spans="2:15" ht="61.5" customHeight="1" x14ac:dyDescent="0.25">
      <c r="B167" s="266"/>
      <c r="C167" s="262" t="s">
        <v>132</v>
      </c>
      <c r="D167" s="263"/>
      <c r="E167" s="23" t="s">
        <v>59</v>
      </c>
      <c r="F167" s="23" t="s">
        <v>59</v>
      </c>
      <c r="G167" s="23" t="s">
        <v>59</v>
      </c>
      <c r="H167" s="23" t="s">
        <v>59</v>
      </c>
      <c r="I167" s="23" t="s">
        <v>59</v>
      </c>
      <c r="J167" s="23" t="s">
        <v>59</v>
      </c>
      <c r="K167" s="23" t="s">
        <v>59</v>
      </c>
      <c r="L167" s="23" t="s">
        <v>59</v>
      </c>
      <c r="M167" s="23" t="s">
        <v>59</v>
      </c>
      <c r="N167" s="23" t="s">
        <v>59</v>
      </c>
      <c r="O167" s="23" t="s">
        <v>59</v>
      </c>
    </row>
    <row r="168" spans="2:15" ht="28.5" customHeight="1" x14ac:dyDescent="0.25">
      <c r="B168" s="76" t="s">
        <v>133</v>
      </c>
      <c r="C168" s="262" t="s">
        <v>122</v>
      </c>
      <c r="D168" s="263"/>
      <c r="E168" s="23" t="s">
        <v>59</v>
      </c>
      <c r="F168" s="23" t="s">
        <v>59</v>
      </c>
      <c r="G168" s="23" t="s">
        <v>59</v>
      </c>
      <c r="H168" s="23" t="s">
        <v>59</v>
      </c>
      <c r="I168" s="23" t="s">
        <v>59</v>
      </c>
      <c r="J168" s="23" t="s">
        <v>59</v>
      </c>
      <c r="K168" s="23" t="s">
        <v>59</v>
      </c>
      <c r="L168" s="23" t="s">
        <v>59</v>
      </c>
      <c r="M168" s="23" t="s">
        <v>59</v>
      </c>
      <c r="N168" s="23" t="s">
        <v>59</v>
      </c>
      <c r="O168" s="23" t="s">
        <v>59</v>
      </c>
    </row>
    <row r="169" spans="2:15" ht="28.5" customHeight="1" x14ac:dyDescent="0.25">
      <c r="B169" s="76" t="s">
        <v>134</v>
      </c>
      <c r="C169" s="262" t="s">
        <v>122</v>
      </c>
      <c r="D169" s="263"/>
      <c r="E169" s="23" t="s">
        <v>59</v>
      </c>
      <c r="F169" s="23" t="s">
        <v>59</v>
      </c>
      <c r="G169" s="23" t="s">
        <v>59</v>
      </c>
      <c r="H169" s="23" t="s">
        <v>59</v>
      </c>
      <c r="I169" s="23" t="s">
        <v>59</v>
      </c>
      <c r="J169" s="23" t="s">
        <v>59</v>
      </c>
      <c r="K169" s="23" t="s">
        <v>59</v>
      </c>
      <c r="L169" s="23" t="s">
        <v>59</v>
      </c>
      <c r="M169" s="23" t="s">
        <v>59</v>
      </c>
      <c r="N169" s="23" t="s">
        <v>59</v>
      </c>
      <c r="O169" s="23" t="s">
        <v>59</v>
      </c>
    </row>
    <row r="170" spans="2:15" ht="15.75" x14ac:dyDescent="0.25">
      <c r="B170" s="76" t="s">
        <v>135</v>
      </c>
      <c r="C170" s="264" t="s">
        <v>136</v>
      </c>
      <c r="D170" s="265"/>
      <c r="E170" s="23" t="s">
        <v>59</v>
      </c>
      <c r="F170" s="23" t="s">
        <v>59</v>
      </c>
      <c r="G170" s="23" t="s">
        <v>59</v>
      </c>
      <c r="H170" s="23" t="s">
        <v>59</v>
      </c>
      <c r="I170" s="23" t="s">
        <v>59</v>
      </c>
      <c r="J170" s="23" t="s">
        <v>59</v>
      </c>
      <c r="K170" s="23" t="s">
        <v>59</v>
      </c>
      <c r="L170" s="23" t="s">
        <v>59</v>
      </c>
      <c r="M170" s="23" t="s">
        <v>59</v>
      </c>
      <c r="N170" s="23" t="s">
        <v>59</v>
      </c>
      <c r="O170" s="23" t="s">
        <v>59</v>
      </c>
    </row>
    <row r="171" spans="2:15" ht="28.5" customHeight="1" x14ac:dyDescent="0.25">
      <c r="B171" s="76" t="s">
        <v>137</v>
      </c>
      <c r="C171" s="262" t="s">
        <v>122</v>
      </c>
      <c r="D171" s="263"/>
      <c r="E171" s="23" t="s">
        <v>59</v>
      </c>
      <c r="F171" s="23" t="s">
        <v>59</v>
      </c>
      <c r="G171" s="23" t="s">
        <v>59</v>
      </c>
      <c r="H171" s="23" t="s">
        <v>59</v>
      </c>
      <c r="I171" s="23" t="s">
        <v>59</v>
      </c>
      <c r="J171" s="23" t="s">
        <v>59</v>
      </c>
      <c r="K171" s="23" t="s">
        <v>59</v>
      </c>
      <c r="L171" s="23" t="s">
        <v>59</v>
      </c>
      <c r="M171" s="23" t="s">
        <v>59</v>
      </c>
      <c r="N171" s="23" t="s">
        <v>59</v>
      </c>
      <c r="O171" s="23" t="s">
        <v>59</v>
      </c>
    </row>
    <row r="172" spans="2:15" ht="28.5" customHeight="1" x14ac:dyDescent="0.25">
      <c r="B172" s="76" t="s">
        <v>138</v>
      </c>
      <c r="C172" s="262" t="s">
        <v>122</v>
      </c>
      <c r="D172" s="263"/>
      <c r="E172" s="23" t="s">
        <v>59</v>
      </c>
      <c r="F172" s="23" t="s">
        <v>59</v>
      </c>
      <c r="G172" s="23" t="s">
        <v>59</v>
      </c>
      <c r="H172" s="23" t="s">
        <v>59</v>
      </c>
      <c r="I172" s="23" t="s">
        <v>59</v>
      </c>
      <c r="J172" s="23" t="s">
        <v>59</v>
      </c>
      <c r="K172" s="23" t="s">
        <v>59</v>
      </c>
      <c r="L172" s="23" t="s">
        <v>59</v>
      </c>
      <c r="M172" s="23" t="s">
        <v>59</v>
      </c>
      <c r="N172" s="23" t="s">
        <v>59</v>
      </c>
      <c r="O172" s="23" t="s">
        <v>59</v>
      </c>
    </row>
    <row r="173" spans="2:15" ht="28.5" x14ac:dyDescent="0.25">
      <c r="B173" s="76" t="s">
        <v>139</v>
      </c>
      <c r="C173" s="262" t="s">
        <v>122</v>
      </c>
      <c r="D173" s="263"/>
      <c r="E173" s="23" t="s">
        <v>59</v>
      </c>
      <c r="F173" s="23" t="s">
        <v>59</v>
      </c>
      <c r="G173" s="23" t="s">
        <v>59</v>
      </c>
      <c r="H173" s="23" t="s">
        <v>59</v>
      </c>
      <c r="I173" s="23" t="s">
        <v>59</v>
      </c>
      <c r="J173" s="23" t="s">
        <v>59</v>
      </c>
      <c r="K173" s="23" t="s">
        <v>59</v>
      </c>
      <c r="L173" s="23" t="s">
        <v>59</v>
      </c>
      <c r="M173" s="23" t="s">
        <v>59</v>
      </c>
      <c r="N173" s="23" t="s">
        <v>59</v>
      </c>
      <c r="O173" s="23" t="s">
        <v>59</v>
      </c>
    </row>
    <row r="174" spans="2:15" ht="15.75" x14ac:dyDescent="0.25">
      <c r="B174" s="76" t="s">
        <v>140</v>
      </c>
      <c r="C174" s="267">
        <v>1</v>
      </c>
      <c r="D174" s="268"/>
      <c r="E174" s="23" t="s">
        <v>59</v>
      </c>
      <c r="F174" s="23" t="s">
        <v>59</v>
      </c>
      <c r="G174" s="23" t="s">
        <v>59</v>
      </c>
      <c r="H174" s="23" t="s">
        <v>59</v>
      </c>
      <c r="I174" s="23" t="s">
        <v>59</v>
      </c>
      <c r="J174" s="23" t="s">
        <v>59</v>
      </c>
      <c r="K174" s="23" t="s">
        <v>59</v>
      </c>
      <c r="L174" s="23" t="s">
        <v>59</v>
      </c>
      <c r="M174" s="23" t="s">
        <v>59</v>
      </c>
      <c r="N174" s="23" t="s">
        <v>59</v>
      </c>
      <c r="O174" s="23" t="s">
        <v>59</v>
      </c>
    </row>
    <row r="175" spans="2:15" ht="15.75" x14ac:dyDescent="0.25">
      <c r="B175" s="76" t="s">
        <v>141</v>
      </c>
      <c r="C175" s="267">
        <v>1</v>
      </c>
      <c r="D175" s="268"/>
      <c r="E175" s="23" t="s">
        <v>59</v>
      </c>
      <c r="F175" s="23" t="s">
        <v>59</v>
      </c>
      <c r="G175" s="23" t="s">
        <v>59</v>
      </c>
      <c r="H175" s="23" t="s">
        <v>59</v>
      </c>
      <c r="I175" s="23" t="s">
        <v>59</v>
      </c>
      <c r="J175" s="23" t="s">
        <v>59</v>
      </c>
      <c r="K175" s="23" t="s">
        <v>59</v>
      </c>
      <c r="L175" s="23" t="s">
        <v>59</v>
      </c>
      <c r="M175" s="23" t="s">
        <v>59</v>
      </c>
      <c r="N175" s="23" t="s">
        <v>59</v>
      </c>
      <c r="O175" s="23" t="s">
        <v>59</v>
      </c>
    </row>
    <row r="176" spans="2:15" ht="15.75" x14ac:dyDescent="0.25">
      <c r="B176" s="76" t="s">
        <v>142</v>
      </c>
      <c r="C176" s="262" t="s">
        <v>143</v>
      </c>
      <c r="D176" s="263"/>
      <c r="E176" s="23" t="s">
        <v>59</v>
      </c>
      <c r="F176" s="23" t="s">
        <v>59</v>
      </c>
      <c r="G176" s="23" t="s">
        <v>59</v>
      </c>
      <c r="H176" s="23" t="s">
        <v>59</v>
      </c>
      <c r="I176" s="23" t="s">
        <v>59</v>
      </c>
      <c r="J176" s="23" t="s">
        <v>59</v>
      </c>
      <c r="K176" s="23" t="s">
        <v>59</v>
      </c>
      <c r="L176" s="23" t="s">
        <v>59</v>
      </c>
      <c r="M176" s="23" t="s">
        <v>59</v>
      </c>
      <c r="N176" s="23" t="s">
        <v>59</v>
      </c>
      <c r="O176" s="23" t="s">
        <v>59</v>
      </c>
    </row>
    <row r="177" spans="2:15" ht="15.75" x14ac:dyDescent="0.25">
      <c r="B177" s="76" t="s">
        <v>144</v>
      </c>
      <c r="C177" s="262" t="s">
        <v>145</v>
      </c>
      <c r="D177" s="263"/>
      <c r="E177" s="23" t="s">
        <v>59</v>
      </c>
      <c r="F177" s="23" t="s">
        <v>59</v>
      </c>
      <c r="G177" s="23" t="s">
        <v>59</v>
      </c>
      <c r="H177" s="23" t="s">
        <v>59</v>
      </c>
      <c r="I177" s="23" t="s">
        <v>59</v>
      </c>
      <c r="J177" s="23" t="s">
        <v>59</v>
      </c>
      <c r="K177" s="23" t="s">
        <v>59</v>
      </c>
      <c r="L177" s="23" t="s">
        <v>59</v>
      </c>
      <c r="M177" s="23" t="s">
        <v>59</v>
      </c>
      <c r="N177" s="23" t="s">
        <v>59</v>
      </c>
      <c r="O177" s="23" t="s">
        <v>59</v>
      </c>
    </row>
    <row r="178" spans="2:15" ht="43.5" thickBot="1" x14ac:dyDescent="0.3">
      <c r="B178" s="40" t="s">
        <v>146</v>
      </c>
      <c r="C178" s="269" t="s">
        <v>122</v>
      </c>
      <c r="D178" s="270"/>
      <c r="E178" s="27" t="s">
        <v>59</v>
      </c>
      <c r="F178" s="27" t="s">
        <v>59</v>
      </c>
      <c r="G178" s="27" t="s">
        <v>59</v>
      </c>
      <c r="H178" s="27" t="s">
        <v>59</v>
      </c>
      <c r="I178" s="27" t="s">
        <v>59</v>
      </c>
      <c r="J178" s="27" t="s">
        <v>59</v>
      </c>
      <c r="K178" s="27" t="s">
        <v>59</v>
      </c>
      <c r="L178" s="23" t="s">
        <v>59</v>
      </c>
      <c r="M178" s="23" t="s">
        <v>59</v>
      </c>
      <c r="N178" s="23" t="s">
        <v>59</v>
      </c>
      <c r="O178" s="23" t="s">
        <v>59</v>
      </c>
    </row>
    <row r="179" spans="2:15" ht="15.75" thickBot="1" x14ac:dyDescent="0.3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</row>
    <row r="180" spans="2:15" x14ac:dyDescent="0.25">
      <c r="B180" s="164" t="s">
        <v>149</v>
      </c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6"/>
    </row>
    <row r="181" spans="2:15" x14ac:dyDescent="0.25">
      <c r="B181" s="195" t="s">
        <v>5</v>
      </c>
      <c r="C181" s="141" t="s">
        <v>46</v>
      </c>
      <c r="D181" s="137"/>
      <c r="E181" s="152" t="s">
        <v>47</v>
      </c>
      <c r="F181" s="152" t="s">
        <v>48</v>
      </c>
      <c r="G181" s="152" t="s">
        <v>49</v>
      </c>
      <c r="H181" s="152" t="s">
        <v>50</v>
      </c>
      <c r="I181" s="152" t="s">
        <v>51</v>
      </c>
      <c r="J181" s="152" t="s">
        <v>52</v>
      </c>
      <c r="K181" s="152" t="s">
        <v>53</v>
      </c>
      <c r="L181" s="152" t="s">
        <v>54</v>
      </c>
      <c r="M181" s="152" t="s">
        <v>55</v>
      </c>
      <c r="N181" s="152" t="s">
        <v>56</v>
      </c>
      <c r="O181" s="184" t="s">
        <v>57</v>
      </c>
    </row>
    <row r="182" spans="2:15" x14ac:dyDescent="0.25">
      <c r="B182" s="195"/>
      <c r="C182" s="142"/>
      <c r="D182" s="140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84"/>
    </row>
    <row r="183" spans="2:15" ht="15.75" x14ac:dyDescent="0.25">
      <c r="B183" s="11" t="s">
        <v>58</v>
      </c>
      <c r="C183" s="143">
        <v>0.95</v>
      </c>
      <c r="D183" s="144"/>
      <c r="E183" s="12">
        <v>0.98</v>
      </c>
      <c r="F183" s="12">
        <f>165/242</f>
        <v>0.68181818181818177</v>
      </c>
      <c r="G183" s="13" t="s">
        <v>212</v>
      </c>
      <c r="H183" s="13" t="s">
        <v>212</v>
      </c>
      <c r="I183" s="13" t="s">
        <v>212</v>
      </c>
      <c r="J183" s="13" t="s">
        <v>212</v>
      </c>
      <c r="K183" s="13" t="s">
        <v>212</v>
      </c>
      <c r="L183" s="13" t="s">
        <v>212</v>
      </c>
      <c r="M183" s="13" t="s">
        <v>212</v>
      </c>
      <c r="N183" s="13" t="s">
        <v>212</v>
      </c>
      <c r="O183" s="14" t="s">
        <v>212</v>
      </c>
    </row>
    <row r="184" spans="2:15" ht="15.75" x14ac:dyDescent="0.25">
      <c r="B184" s="11" t="s">
        <v>60</v>
      </c>
      <c r="C184" s="143">
        <v>1</v>
      </c>
      <c r="D184" s="144"/>
      <c r="E184" s="12" t="s">
        <v>59</v>
      </c>
      <c r="F184" s="12" t="s">
        <v>59</v>
      </c>
      <c r="G184" s="13" t="s">
        <v>212</v>
      </c>
      <c r="H184" s="13" t="s">
        <v>212</v>
      </c>
      <c r="I184" s="13" t="s">
        <v>212</v>
      </c>
      <c r="J184" s="13" t="s">
        <v>212</v>
      </c>
      <c r="K184" s="13" t="s">
        <v>212</v>
      </c>
      <c r="L184" s="13" t="s">
        <v>212</v>
      </c>
      <c r="M184" s="13" t="s">
        <v>212</v>
      </c>
      <c r="N184" s="13" t="s">
        <v>212</v>
      </c>
      <c r="O184" s="14" t="s">
        <v>212</v>
      </c>
    </row>
    <row r="185" spans="2:15" ht="15.75" x14ac:dyDescent="0.25">
      <c r="B185" s="11" t="s">
        <v>61</v>
      </c>
      <c r="C185" s="143">
        <v>1</v>
      </c>
      <c r="D185" s="144"/>
      <c r="E185" s="12" t="s">
        <v>59</v>
      </c>
      <c r="F185" s="12" t="s">
        <v>59</v>
      </c>
      <c r="G185" s="13" t="s">
        <v>212</v>
      </c>
      <c r="H185" s="13" t="s">
        <v>212</v>
      </c>
      <c r="I185" s="13" t="s">
        <v>212</v>
      </c>
      <c r="J185" s="13" t="s">
        <v>212</v>
      </c>
      <c r="K185" s="13" t="s">
        <v>212</v>
      </c>
      <c r="L185" s="13" t="s">
        <v>212</v>
      </c>
      <c r="M185" s="13" t="s">
        <v>212</v>
      </c>
      <c r="N185" s="13" t="s">
        <v>212</v>
      </c>
      <c r="O185" s="14" t="s">
        <v>212</v>
      </c>
    </row>
    <row r="186" spans="2:15" ht="31.5" x14ac:dyDescent="0.25">
      <c r="B186" s="11" t="s">
        <v>62</v>
      </c>
      <c r="C186" s="143" t="s">
        <v>63</v>
      </c>
      <c r="D186" s="144"/>
      <c r="E186" s="12">
        <v>0.94201908361525677</v>
      </c>
      <c r="F186" s="12">
        <v>0.94597067896115949</v>
      </c>
      <c r="G186" s="13" t="s">
        <v>212</v>
      </c>
      <c r="H186" s="13" t="s">
        <v>212</v>
      </c>
      <c r="I186" s="13" t="s">
        <v>212</v>
      </c>
      <c r="J186" s="13" t="s">
        <v>212</v>
      </c>
      <c r="K186" s="13" t="s">
        <v>212</v>
      </c>
      <c r="L186" s="13" t="s">
        <v>212</v>
      </c>
      <c r="M186" s="13" t="s">
        <v>212</v>
      </c>
      <c r="N186" s="13" t="s">
        <v>212</v>
      </c>
      <c r="O186" s="14" t="s">
        <v>212</v>
      </c>
    </row>
    <row r="187" spans="2:15" ht="31.5" x14ac:dyDescent="0.25">
      <c r="B187" s="11" t="s">
        <v>64</v>
      </c>
      <c r="C187" s="143" t="s">
        <v>65</v>
      </c>
      <c r="D187" s="144"/>
      <c r="E187" s="12">
        <v>0.95486111111111116</v>
      </c>
      <c r="F187" s="12">
        <v>0.94958134565692709</v>
      </c>
      <c r="G187" s="13" t="s">
        <v>212</v>
      </c>
      <c r="H187" s="13" t="s">
        <v>212</v>
      </c>
      <c r="I187" s="13" t="s">
        <v>212</v>
      </c>
      <c r="J187" s="13" t="s">
        <v>212</v>
      </c>
      <c r="K187" s="13" t="s">
        <v>212</v>
      </c>
      <c r="L187" s="13" t="s">
        <v>212</v>
      </c>
      <c r="M187" s="13" t="s">
        <v>212</v>
      </c>
      <c r="N187" s="13" t="s">
        <v>212</v>
      </c>
      <c r="O187" s="14" t="s">
        <v>212</v>
      </c>
    </row>
    <row r="188" spans="2:15" ht="15.75" x14ac:dyDescent="0.25">
      <c r="B188" s="11" t="s">
        <v>66</v>
      </c>
      <c r="C188" s="143">
        <v>0.01</v>
      </c>
      <c r="D188" s="144"/>
      <c r="E188" s="12" t="s">
        <v>59</v>
      </c>
      <c r="F188" s="12" t="s">
        <v>59</v>
      </c>
      <c r="G188" s="13" t="s">
        <v>212</v>
      </c>
      <c r="H188" s="13" t="s">
        <v>212</v>
      </c>
      <c r="I188" s="13" t="s">
        <v>212</v>
      </c>
      <c r="J188" s="13" t="s">
        <v>212</v>
      </c>
      <c r="K188" s="13" t="s">
        <v>212</v>
      </c>
      <c r="L188" s="13" t="s">
        <v>212</v>
      </c>
      <c r="M188" s="13" t="s">
        <v>212</v>
      </c>
      <c r="N188" s="13" t="s">
        <v>212</v>
      </c>
      <c r="O188" s="14" t="s">
        <v>212</v>
      </c>
    </row>
    <row r="189" spans="2:15" ht="15.75" x14ac:dyDescent="0.25">
      <c r="B189" s="11" t="s">
        <v>67</v>
      </c>
      <c r="C189" s="143">
        <v>0.04</v>
      </c>
      <c r="D189" s="144"/>
      <c r="E189" s="12">
        <v>4.6938430590580671E-3</v>
      </c>
      <c r="F189" s="17">
        <v>7.6399999999999996E-2</v>
      </c>
      <c r="G189" s="13" t="s">
        <v>212</v>
      </c>
      <c r="H189" s="13" t="s">
        <v>212</v>
      </c>
      <c r="I189" s="13" t="s">
        <v>212</v>
      </c>
      <c r="J189" s="13" t="s">
        <v>212</v>
      </c>
      <c r="K189" s="13" t="s">
        <v>212</v>
      </c>
      <c r="L189" s="13" t="s">
        <v>212</v>
      </c>
      <c r="M189" s="13" t="s">
        <v>212</v>
      </c>
      <c r="N189" s="13" t="s">
        <v>212</v>
      </c>
      <c r="O189" s="14" t="s">
        <v>212</v>
      </c>
    </row>
    <row r="190" spans="2:15" ht="15.75" x14ac:dyDescent="0.25">
      <c r="B190" s="11" t="s">
        <v>68</v>
      </c>
      <c r="C190" s="143" t="s">
        <v>69</v>
      </c>
      <c r="D190" s="144"/>
      <c r="E190" s="12">
        <v>1.934327328330872</v>
      </c>
      <c r="F190" s="12">
        <v>0.69437391273415916</v>
      </c>
      <c r="G190" s="13" t="s">
        <v>212</v>
      </c>
      <c r="H190" s="13" t="s">
        <v>212</v>
      </c>
      <c r="I190" s="13" t="s">
        <v>212</v>
      </c>
      <c r="J190" s="13" t="s">
        <v>212</v>
      </c>
      <c r="K190" s="13" t="s">
        <v>212</v>
      </c>
      <c r="L190" s="13" t="s">
        <v>212</v>
      </c>
      <c r="M190" s="13" t="s">
        <v>212</v>
      </c>
      <c r="N190" s="13" t="s">
        <v>212</v>
      </c>
      <c r="O190" s="14" t="s">
        <v>212</v>
      </c>
    </row>
    <row r="191" spans="2:15" ht="16.5" thickBot="1" x14ac:dyDescent="0.3">
      <c r="B191" s="18" t="s">
        <v>70</v>
      </c>
      <c r="C191" s="133">
        <v>0.5</v>
      </c>
      <c r="D191" s="134"/>
      <c r="E191" s="19" t="s">
        <v>59</v>
      </c>
      <c r="F191" s="19">
        <v>0.55559999999999998</v>
      </c>
      <c r="G191" s="20" t="s">
        <v>212</v>
      </c>
      <c r="H191" s="20" t="s">
        <v>212</v>
      </c>
      <c r="I191" s="20" t="s">
        <v>212</v>
      </c>
      <c r="J191" s="20" t="s">
        <v>212</v>
      </c>
      <c r="K191" s="20" t="s">
        <v>212</v>
      </c>
      <c r="L191" s="20" t="s">
        <v>212</v>
      </c>
      <c r="M191" s="20" t="s">
        <v>212</v>
      </c>
      <c r="N191" s="20" t="s">
        <v>212</v>
      </c>
      <c r="O191" s="21" t="s">
        <v>212</v>
      </c>
    </row>
    <row r="192" spans="2:15" ht="16.5" thickBot="1" x14ac:dyDescent="0.3">
      <c r="B192" s="212" t="s">
        <v>73</v>
      </c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4"/>
    </row>
    <row r="193" spans="2:15" ht="15.75" x14ac:dyDescent="0.25">
      <c r="B193" s="80" t="s">
        <v>74</v>
      </c>
      <c r="C193" s="215">
        <v>1</v>
      </c>
      <c r="D193" s="215"/>
      <c r="E193" s="81" t="s">
        <v>59</v>
      </c>
      <c r="F193" s="81" t="s">
        <v>59</v>
      </c>
      <c r="G193" s="90" t="s">
        <v>212</v>
      </c>
      <c r="H193" s="90" t="s">
        <v>212</v>
      </c>
      <c r="I193" s="90" t="s">
        <v>212</v>
      </c>
      <c r="J193" s="90" t="s">
        <v>212</v>
      </c>
      <c r="K193" s="90" t="s">
        <v>212</v>
      </c>
      <c r="L193" s="90" t="s">
        <v>212</v>
      </c>
      <c r="M193" s="90" t="s">
        <v>212</v>
      </c>
      <c r="N193" s="90" t="s">
        <v>212</v>
      </c>
      <c r="O193" s="91" t="s">
        <v>212</v>
      </c>
    </row>
    <row r="194" spans="2:15" ht="15.75" x14ac:dyDescent="0.25">
      <c r="B194" s="11" t="s">
        <v>75</v>
      </c>
      <c r="C194" s="216" t="s">
        <v>76</v>
      </c>
      <c r="D194" s="216"/>
      <c r="E194" s="12" t="s">
        <v>59</v>
      </c>
      <c r="F194" s="12" t="s">
        <v>59</v>
      </c>
      <c r="G194" s="13" t="s">
        <v>212</v>
      </c>
      <c r="H194" s="13" t="s">
        <v>212</v>
      </c>
      <c r="I194" s="13" t="s">
        <v>212</v>
      </c>
      <c r="J194" s="13" t="s">
        <v>212</v>
      </c>
      <c r="K194" s="13" t="s">
        <v>212</v>
      </c>
      <c r="L194" s="13" t="s">
        <v>212</v>
      </c>
      <c r="M194" s="13" t="s">
        <v>212</v>
      </c>
      <c r="N194" s="13" t="s">
        <v>212</v>
      </c>
      <c r="O194" s="14" t="s">
        <v>212</v>
      </c>
    </row>
    <row r="195" spans="2:15" ht="16.5" thickBot="1" x14ac:dyDescent="0.3">
      <c r="B195" s="18" t="s">
        <v>77</v>
      </c>
      <c r="C195" s="217">
        <v>1</v>
      </c>
      <c r="D195" s="217"/>
      <c r="E195" s="19" t="s">
        <v>59</v>
      </c>
      <c r="F195" s="19" t="s">
        <v>59</v>
      </c>
      <c r="G195" s="20" t="s">
        <v>212</v>
      </c>
      <c r="H195" s="20" t="s">
        <v>212</v>
      </c>
      <c r="I195" s="20" t="s">
        <v>212</v>
      </c>
      <c r="J195" s="20" t="s">
        <v>212</v>
      </c>
      <c r="K195" s="20" t="s">
        <v>212</v>
      </c>
      <c r="L195" s="20" t="s">
        <v>212</v>
      </c>
      <c r="M195" s="20" t="s">
        <v>212</v>
      </c>
      <c r="N195" s="20" t="s">
        <v>212</v>
      </c>
      <c r="O195" s="21" t="s">
        <v>212</v>
      </c>
    </row>
    <row r="196" spans="2:15" ht="15.75" thickBot="1" x14ac:dyDescent="0.3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</row>
    <row r="197" spans="2:15" x14ac:dyDescent="0.25">
      <c r="B197" s="164" t="s">
        <v>150</v>
      </c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6"/>
    </row>
    <row r="198" spans="2:15" x14ac:dyDescent="0.25">
      <c r="B198" s="195" t="s">
        <v>5</v>
      </c>
      <c r="C198" s="141" t="s">
        <v>46</v>
      </c>
      <c r="D198" s="137"/>
      <c r="E198" s="152" t="s">
        <v>47</v>
      </c>
      <c r="F198" s="152" t="s">
        <v>48</v>
      </c>
      <c r="G198" s="152" t="s">
        <v>49</v>
      </c>
      <c r="H198" s="152" t="s">
        <v>50</v>
      </c>
      <c r="I198" s="152" t="s">
        <v>51</v>
      </c>
      <c r="J198" s="152" t="s">
        <v>52</v>
      </c>
      <c r="K198" s="152" t="s">
        <v>53</v>
      </c>
      <c r="L198" s="152" t="s">
        <v>54</v>
      </c>
      <c r="M198" s="152" t="s">
        <v>55</v>
      </c>
      <c r="N198" s="152" t="s">
        <v>56</v>
      </c>
      <c r="O198" s="184" t="s">
        <v>57</v>
      </c>
    </row>
    <row r="199" spans="2:15" x14ac:dyDescent="0.25">
      <c r="B199" s="195"/>
      <c r="C199" s="142"/>
      <c r="D199" s="140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84"/>
    </row>
    <row r="200" spans="2:15" ht="15.75" x14ac:dyDescent="0.25">
      <c r="B200" s="11" t="s">
        <v>58</v>
      </c>
      <c r="C200" s="143">
        <v>0.95</v>
      </c>
      <c r="D200" s="144"/>
      <c r="E200" s="12">
        <f>190/191</f>
        <v>0.99476439790575921</v>
      </c>
      <c r="F200" s="12">
        <f>128/128</f>
        <v>1</v>
      </c>
      <c r="G200" s="13" t="s">
        <v>212</v>
      </c>
      <c r="H200" s="13" t="s">
        <v>212</v>
      </c>
      <c r="I200" s="13" t="s">
        <v>212</v>
      </c>
      <c r="J200" s="13" t="s">
        <v>212</v>
      </c>
      <c r="K200" s="13" t="s">
        <v>212</v>
      </c>
      <c r="L200" s="13" t="s">
        <v>212</v>
      </c>
      <c r="M200" s="13" t="s">
        <v>212</v>
      </c>
      <c r="N200" s="13" t="s">
        <v>212</v>
      </c>
      <c r="O200" s="14" t="s">
        <v>212</v>
      </c>
    </row>
    <row r="201" spans="2:15" ht="15.75" x14ac:dyDescent="0.25">
      <c r="B201" s="11" t="s">
        <v>60</v>
      </c>
      <c r="C201" s="143">
        <v>1</v>
      </c>
      <c r="D201" s="144"/>
      <c r="E201" s="12" t="s">
        <v>59</v>
      </c>
      <c r="F201" s="12" t="s">
        <v>59</v>
      </c>
      <c r="G201" s="13" t="s">
        <v>212</v>
      </c>
      <c r="H201" s="13" t="s">
        <v>212</v>
      </c>
      <c r="I201" s="13" t="s">
        <v>212</v>
      </c>
      <c r="J201" s="13" t="s">
        <v>212</v>
      </c>
      <c r="K201" s="13" t="s">
        <v>212</v>
      </c>
      <c r="L201" s="13" t="s">
        <v>212</v>
      </c>
      <c r="M201" s="13" t="s">
        <v>212</v>
      </c>
      <c r="N201" s="13" t="s">
        <v>212</v>
      </c>
      <c r="O201" s="14" t="s">
        <v>212</v>
      </c>
    </row>
    <row r="202" spans="2:15" ht="15.75" x14ac:dyDescent="0.25">
      <c r="B202" s="11" t="s">
        <v>61</v>
      </c>
      <c r="C202" s="143">
        <v>1</v>
      </c>
      <c r="D202" s="144"/>
      <c r="E202" s="12" t="s">
        <v>59</v>
      </c>
      <c r="F202" s="12" t="s">
        <v>59</v>
      </c>
      <c r="G202" s="13" t="s">
        <v>212</v>
      </c>
      <c r="H202" s="13" t="s">
        <v>212</v>
      </c>
      <c r="I202" s="13" t="s">
        <v>212</v>
      </c>
      <c r="J202" s="13" t="s">
        <v>212</v>
      </c>
      <c r="K202" s="13" t="s">
        <v>212</v>
      </c>
      <c r="L202" s="13" t="s">
        <v>212</v>
      </c>
      <c r="M202" s="13" t="s">
        <v>212</v>
      </c>
      <c r="N202" s="13" t="s">
        <v>212</v>
      </c>
      <c r="O202" s="14" t="s">
        <v>212</v>
      </c>
    </row>
    <row r="203" spans="2:15" ht="31.5" x14ac:dyDescent="0.25">
      <c r="B203" s="11" t="s">
        <v>62</v>
      </c>
      <c r="C203" s="143" t="s">
        <v>63</v>
      </c>
      <c r="D203" s="144"/>
      <c r="E203" s="12">
        <v>0.92447901498581186</v>
      </c>
      <c r="F203" s="12">
        <v>0.94959625249548729</v>
      </c>
      <c r="G203" s="13" t="s">
        <v>212</v>
      </c>
      <c r="H203" s="13" t="s">
        <v>212</v>
      </c>
      <c r="I203" s="13" t="s">
        <v>212</v>
      </c>
      <c r="J203" s="13" t="s">
        <v>212</v>
      </c>
      <c r="K203" s="13" t="s">
        <v>212</v>
      </c>
      <c r="L203" s="13" t="s">
        <v>212</v>
      </c>
      <c r="M203" s="13" t="s">
        <v>212</v>
      </c>
      <c r="N203" s="13" t="s">
        <v>212</v>
      </c>
      <c r="O203" s="14" t="s">
        <v>212</v>
      </c>
    </row>
    <row r="204" spans="2:15" ht="31.5" x14ac:dyDescent="0.25">
      <c r="B204" s="11" t="s">
        <v>64</v>
      </c>
      <c r="C204" s="143" t="s">
        <v>65</v>
      </c>
      <c r="D204" s="144"/>
      <c r="E204" s="12">
        <v>0.92658862754517912</v>
      </c>
      <c r="F204" s="12">
        <v>0.91469116333476119</v>
      </c>
      <c r="G204" s="13" t="s">
        <v>212</v>
      </c>
      <c r="H204" s="13" t="s">
        <v>212</v>
      </c>
      <c r="I204" s="13" t="s">
        <v>212</v>
      </c>
      <c r="J204" s="13" t="s">
        <v>212</v>
      </c>
      <c r="K204" s="13" t="s">
        <v>212</v>
      </c>
      <c r="L204" s="13" t="s">
        <v>212</v>
      </c>
      <c r="M204" s="13" t="s">
        <v>212</v>
      </c>
      <c r="N204" s="13" t="s">
        <v>212</v>
      </c>
      <c r="O204" s="14" t="s">
        <v>212</v>
      </c>
    </row>
    <row r="205" spans="2:15" ht="15.75" x14ac:dyDescent="0.25">
      <c r="B205" s="11" t="s">
        <v>66</v>
      </c>
      <c r="C205" s="143">
        <v>0.01</v>
      </c>
      <c r="D205" s="144"/>
      <c r="E205" s="12" t="s">
        <v>59</v>
      </c>
      <c r="F205" s="12" t="s">
        <v>59</v>
      </c>
      <c r="G205" s="13" t="s">
        <v>212</v>
      </c>
      <c r="H205" s="13" t="s">
        <v>212</v>
      </c>
      <c r="I205" s="13" t="s">
        <v>212</v>
      </c>
      <c r="J205" s="13" t="s">
        <v>212</v>
      </c>
      <c r="K205" s="13" t="s">
        <v>212</v>
      </c>
      <c r="L205" s="13" t="s">
        <v>212</v>
      </c>
      <c r="M205" s="13" t="s">
        <v>212</v>
      </c>
      <c r="N205" s="13" t="s">
        <v>212</v>
      </c>
      <c r="O205" s="14" t="s">
        <v>212</v>
      </c>
    </row>
    <row r="206" spans="2:15" ht="15.75" x14ac:dyDescent="0.25">
      <c r="B206" s="11" t="s">
        <v>67</v>
      </c>
      <c r="C206" s="143">
        <v>0.04</v>
      </c>
      <c r="D206" s="144"/>
      <c r="E206" s="12">
        <v>9.6918259654399917E-4</v>
      </c>
      <c r="F206" s="12">
        <v>3.3852320938893787E-2</v>
      </c>
      <c r="G206" s="13" t="s">
        <v>212</v>
      </c>
      <c r="H206" s="13" t="s">
        <v>212</v>
      </c>
      <c r="I206" s="13" t="s">
        <v>212</v>
      </c>
      <c r="J206" s="13" t="s">
        <v>212</v>
      </c>
      <c r="K206" s="13" t="s">
        <v>212</v>
      </c>
      <c r="L206" s="13" t="s">
        <v>212</v>
      </c>
      <c r="M206" s="13" t="s">
        <v>212</v>
      </c>
      <c r="N206" s="13" t="s">
        <v>212</v>
      </c>
      <c r="O206" s="14" t="s">
        <v>212</v>
      </c>
    </row>
    <row r="207" spans="2:15" ht="15.75" x14ac:dyDescent="0.25">
      <c r="B207" s="11" t="s">
        <v>68</v>
      </c>
      <c r="C207" s="143" t="s">
        <v>69</v>
      </c>
      <c r="D207" s="144"/>
      <c r="E207" s="12">
        <v>2.0831217382024776</v>
      </c>
      <c r="F207" s="12">
        <v>0.72392173880795319</v>
      </c>
      <c r="G207" s="13" t="s">
        <v>212</v>
      </c>
      <c r="H207" s="13" t="s">
        <v>212</v>
      </c>
      <c r="I207" s="13" t="s">
        <v>212</v>
      </c>
      <c r="J207" s="13" t="s">
        <v>212</v>
      </c>
      <c r="K207" s="13" t="s">
        <v>212</v>
      </c>
      <c r="L207" s="13" t="s">
        <v>212</v>
      </c>
      <c r="M207" s="13" t="s">
        <v>212</v>
      </c>
      <c r="N207" s="13" t="s">
        <v>212</v>
      </c>
      <c r="O207" s="14" t="s">
        <v>212</v>
      </c>
    </row>
    <row r="208" spans="2:15" ht="16.5" thickBot="1" x14ac:dyDescent="0.3">
      <c r="B208" s="18" t="s">
        <v>70</v>
      </c>
      <c r="C208" s="133">
        <v>0.5</v>
      </c>
      <c r="D208" s="134"/>
      <c r="E208" s="19" t="s">
        <v>59</v>
      </c>
      <c r="F208" s="19">
        <v>0.59260000000000002</v>
      </c>
      <c r="G208" s="20" t="s">
        <v>212</v>
      </c>
      <c r="H208" s="20" t="s">
        <v>212</v>
      </c>
      <c r="I208" s="20" t="s">
        <v>212</v>
      </c>
      <c r="J208" s="20" t="s">
        <v>212</v>
      </c>
      <c r="K208" s="20" t="s">
        <v>212</v>
      </c>
      <c r="L208" s="20" t="s">
        <v>212</v>
      </c>
      <c r="M208" s="20" t="s">
        <v>212</v>
      </c>
      <c r="N208" s="20" t="s">
        <v>212</v>
      </c>
      <c r="O208" s="21" t="s">
        <v>212</v>
      </c>
    </row>
    <row r="209" spans="2:15" ht="16.5" thickBot="1" x14ac:dyDescent="0.3">
      <c r="B209" s="212" t="s">
        <v>73</v>
      </c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4"/>
    </row>
    <row r="210" spans="2:15" ht="15.75" x14ac:dyDescent="0.25">
      <c r="B210" s="80" t="s">
        <v>74</v>
      </c>
      <c r="C210" s="156">
        <v>1</v>
      </c>
      <c r="D210" s="157"/>
      <c r="E210" s="81" t="s">
        <v>59</v>
      </c>
      <c r="F210" s="81" t="s">
        <v>59</v>
      </c>
      <c r="G210" s="90" t="s">
        <v>212</v>
      </c>
      <c r="H210" s="90" t="s">
        <v>212</v>
      </c>
      <c r="I210" s="90" t="s">
        <v>212</v>
      </c>
      <c r="J210" s="90" t="s">
        <v>212</v>
      </c>
      <c r="K210" s="90" t="s">
        <v>212</v>
      </c>
      <c r="L210" s="90" t="s">
        <v>212</v>
      </c>
      <c r="M210" s="90" t="s">
        <v>212</v>
      </c>
      <c r="N210" s="90" t="s">
        <v>212</v>
      </c>
      <c r="O210" s="91" t="s">
        <v>212</v>
      </c>
    </row>
    <row r="211" spans="2:15" ht="15.75" x14ac:dyDescent="0.25">
      <c r="B211" s="11" t="s">
        <v>75</v>
      </c>
      <c r="C211" s="143" t="s">
        <v>76</v>
      </c>
      <c r="D211" s="144"/>
      <c r="E211" s="12" t="s">
        <v>59</v>
      </c>
      <c r="F211" s="43">
        <v>1</v>
      </c>
      <c r="G211" s="13" t="s">
        <v>212</v>
      </c>
      <c r="H211" s="13" t="s">
        <v>212</v>
      </c>
      <c r="I211" s="13" t="s">
        <v>212</v>
      </c>
      <c r="J211" s="13" t="s">
        <v>212</v>
      </c>
      <c r="K211" s="13" t="s">
        <v>212</v>
      </c>
      <c r="L211" s="13" t="s">
        <v>212</v>
      </c>
      <c r="M211" s="13" t="s">
        <v>212</v>
      </c>
      <c r="N211" s="13" t="s">
        <v>212</v>
      </c>
      <c r="O211" s="14" t="s">
        <v>212</v>
      </c>
    </row>
    <row r="212" spans="2:15" ht="16.5" thickBot="1" x14ac:dyDescent="0.3">
      <c r="B212" s="18" t="s">
        <v>77</v>
      </c>
      <c r="C212" s="133">
        <v>1</v>
      </c>
      <c r="D212" s="134"/>
      <c r="E212" s="19" t="s">
        <v>59</v>
      </c>
      <c r="F212" s="19" t="s">
        <v>59</v>
      </c>
      <c r="G212" s="20" t="s">
        <v>212</v>
      </c>
      <c r="H212" s="20" t="s">
        <v>212</v>
      </c>
      <c r="I212" s="20" t="s">
        <v>212</v>
      </c>
      <c r="J212" s="20" t="s">
        <v>212</v>
      </c>
      <c r="K212" s="20" t="s">
        <v>212</v>
      </c>
      <c r="L212" s="20" t="s">
        <v>212</v>
      </c>
      <c r="M212" s="20" t="s">
        <v>212</v>
      </c>
      <c r="N212" s="20" t="s">
        <v>212</v>
      </c>
      <c r="O212" s="21" t="s">
        <v>212</v>
      </c>
    </row>
    <row r="213" spans="2:15" ht="15.75" thickBot="1" x14ac:dyDescent="0.3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</row>
    <row r="214" spans="2:15" x14ac:dyDescent="0.25">
      <c r="B214" s="164" t="s">
        <v>151</v>
      </c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6"/>
    </row>
    <row r="215" spans="2:15" x14ac:dyDescent="0.25">
      <c r="B215" s="195" t="s">
        <v>5</v>
      </c>
      <c r="C215" s="210" t="s">
        <v>46</v>
      </c>
      <c r="D215" s="210"/>
      <c r="E215" s="152" t="s">
        <v>47</v>
      </c>
      <c r="F215" s="152" t="s">
        <v>48</v>
      </c>
      <c r="G215" s="152" t="s">
        <v>49</v>
      </c>
      <c r="H215" s="152" t="s">
        <v>50</v>
      </c>
      <c r="I215" s="152" t="s">
        <v>51</v>
      </c>
      <c r="J215" s="152" t="s">
        <v>52</v>
      </c>
      <c r="K215" s="152" t="s">
        <v>53</v>
      </c>
      <c r="L215" s="152" t="s">
        <v>54</v>
      </c>
      <c r="M215" s="152" t="s">
        <v>55</v>
      </c>
      <c r="N215" s="152" t="s">
        <v>56</v>
      </c>
      <c r="O215" s="184" t="s">
        <v>57</v>
      </c>
    </row>
    <row r="216" spans="2:15" x14ac:dyDescent="0.25">
      <c r="B216" s="195"/>
      <c r="C216" s="210"/>
      <c r="D216" s="210"/>
      <c r="E216" s="152"/>
      <c r="F216" s="152"/>
      <c r="G216" s="152"/>
      <c r="H216" s="152"/>
      <c r="I216" s="152"/>
      <c r="J216" s="152"/>
      <c r="K216" s="152"/>
      <c r="L216" s="152"/>
      <c r="M216" s="152"/>
      <c r="N216" s="152"/>
      <c r="O216" s="184"/>
    </row>
    <row r="217" spans="2:15" ht="15.75" x14ac:dyDescent="0.25">
      <c r="B217" s="11" t="s">
        <v>79</v>
      </c>
      <c r="C217" s="185">
        <v>1</v>
      </c>
      <c r="D217" s="186"/>
      <c r="E217" s="34" t="s">
        <v>59</v>
      </c>
      <c r="F217" s="30">
        <v>0.96479999999999999</v>
      </c>
      <c r="G217" s="13" t="s">
        <v>212</v>
      </c>
      <c r="H217" s="13" t="s">
        <v>212</v>
      </c>
      <c r="I217" s="13" t="s">
        <v>212</v>
      </c>
      <c r="J217" s="13" t="s">
        <v>212</v>
      </c>
      <c r="K217" s="13" t="s">
        <v>212</v>
      </c>
      <c r="L217" s="13" t="s">
        <v>212</v>
      </c>
      <c r="M217" s="13" t="s">
        <v>212</v>
      </c>
      <c r="N217" s="13" t="s">
        <v>212</v>
      </c>
      <c r="O217" s="14" t="s">
        <v>212</v>
      </c>
    </row>
    <row r="218" spans="2:15" ht="15.75" x14ac:dyDescent="0.25">
      <c r="B218" s="11" t="s">
        <v>80</v>
      </c>
      <c r="C218" s="185">
        <v>1</v>
      </c>
      <c r="D218" s="186"/>
      <c r="E218" s="34" t="s">
        <v>59</v>
      </c>
      <c r="F218" s="30">
        <v>0.82</v>
      </c>
      <c r="G218" s="13" t="s">
        <v>212</v>
      </c>
      <c r="H218" s="13" t="s">
        <v>212</v>
      </c>
      <c r="I218" s="13" t="s">
        <v>212</v>
      </c>
      <c r="J218" s="13" t="s">
        <v>212</v>
      </c>
      <c r="K218" s="13" t="s">
        <v>212</v>
      </c>
      <c r="L218" s="13" t="s">
        <v>212</v>
      </c>
      <c r="M218" s="13" t="s">
        <v>212</v>
      </c>
      <c r="N218" s="13" t="s">
        <v>212</v>
      </c>
      <c r="O218" s="14" t="s">
        <v>212</v>
      </c>
    </row>
    <row r="219" spans="2:15" ht="31.5" x14ac:dyDescent="0.25">
      <c r="B219" s="11" t="s">
        <v>81</v>
      </c>
      <c r="C219" s="185">
        <v>1</v>
      </c>
      <c r="D219" s="186"/>
      <c r="E219" s="34" t="s">
        <v>59</v>
      </c>
      <c r="F219" s="34" t="s">
        <v>59</v>
      </c>
      <c r="G219" s="13" t="s">
        <v>212</v>
      </c>
      <c r="H219" s="13" t="s">
        <v>212</v>
      </c>
      <c r="I219" s="13" t="s">
        <v>212</v>
      </c>
      <c r="J219" s="13" t="s">
        <v>212</v>
      </c>
      <c r="K219" s="13" t="s">
        <v>212</v>
      </c>
      <c r="L219" s="13" t="s">
        <v>212</v>
      </c>
      <c r="M219" s="13" t="s">
        <v>212</v>
      </c>
      <c r="N219" s="13" t="s">
        <v>212</v>
      </c>
      <c r="O219" s="14" t="s">
        <v>212</v>
      </c>
    </row>
    <row r="220" spans="2:15" ht="15.75" x14ac:dyDescent="0.25">
      <c r="B220" s="11" t="s">
        <v>66</v>
      </c>
      <c r="C220" s="185">
        <v>0.01</v>
      </c>
      <c r="D220" s="186"/>
      <c r="E220" s="34" t="s">
        <v>59</v>
      </c>
      <c r="F220" s="34" t="s">
        <v>59</v>
      </c>
      <c r="G220" s="13" t="s">
        <v>212</v>
      </c>
      <c r="H220" s="13" t="s">
        <v>212</v>
      </c>
      <c r="I220" s="13" t="s">
        <v>212</v>
      </c>
      <c r="J220" s="13" t="s">
        <v>212</v>
      </c>
      <c r="K220" s="13" t="s">
        <v>212</v>
      </c>
      <c r="L220" s="13" t="s">
        <v>212</v>
      </c>
      <c r="M220" s="13" t="s">
        <v>212</v>
      </c>
      <c r="N220" s="13" t="s">
        <v>212</v>
      </c>
      <c r="O220" s="14" t="s">
        <v>212</v>
      </c>
    </row>
    <row r="221" spans="2:15" ht="31.5" x14ac:dyDescent="0.25">
      <c r="B221" s="11" t="s">
        <v>82</v>
      </c>
      <c r="C221" s="185">
        <v>1</v>
      </c>
      <c r="D221" s="186"/>
      <c r="E221" s="34" t="s">
        <v>59</v>
      </c>
      <c r="F221" s="34" t="s">
        <v>59</v>
      </c>
      <c r="G221" s="13" t="s">
        <v>212</v>
      </c>
      <c r="H221" s="13" t="s">
        <v>212</v>
      </c>
      <c r="I221" s="13" t="s">
        <v>212</v>
      </c>
      <c r="J221" s="13" t="s">
        <v>212</v>
      </c>
      <c r="K221" s="13" t="s">
        <v>212</v>
      </c>
      <c r="L221" s="13" t="s">
        <v>212</v>
      </c>
      <c r="M221" s="13" t="s">
        <v>212</v>
      </c>
      <c r="N221" s="13" t="s">
        <v>212</v>
      </c>
      <c r="O221" s="14" t="s">
        <v>212</v>
      </c>
    </row>
    <row r="222" spans="2:15" ht="15.75" x14ac:dyDescent="0.25">
      <c r="B222" s="11" t="s">
        <v>75</v>
      </c>
      <c r="C222" s="192" t="s">
        <v>83</v>
      </c>
      <c r="D222" s="193"/>
      <c r="E222" s="34" t="s">
        <v>59</v>
      </c>
      <c r="F222" s="30">
        <v>0.85680000000000001</v>
      </c>
      <c r="G222" s="13" t="s">
        <v>212</v>
      </c>
      <c r="H222" s="13" t="s">
        <v>212</v>
      </c>
      <c r="I222" s="13" t="s">
        <v>212</v>
      </c>
      <c r="J222" s="13" t="s">
        <v>212</v>
      </c>
      <c r="K222" s="13" t="s">
        <v>212</v>
      </c>
      <c r="L222" s="13" t="s">
        <v>212</v>
      </c>
      <c r="M222" s="13" t="s">
        <v>212</v>
      </c>
      <c r="N222" s="13" t="s">
        <v>212</v>
      </c>
      <c r="O222" s="14" t="s">
        <v>212</v>
      </c>
    </row>
    <row r="223" spans="2:15" ht="31.5" x14ac:dyDescent="0.25">
      <c r="B223" s="11" t="s">
        <v>84</v>
      </c>
      <c r="C223" s="185">
        <v>0.45</v>
      </c>
      <c r="D223" s="186"/>
      <c r="E223" s="29">
        <v>1.0909</v>
      </c>
      <c r="F223" s="30">
        <v>0.90690000000000004</v>
      </c>
      <c r="G223" s="13" t="s">
        <v>212</v>
      </c>
      <c r="H223" s="13" t="s">
        <v>212</v>
      </c>
      <c r="I223" s="13" t="s">
        <v>212</v>
      </c>
      <c r="J223" s="13" t="s">
        <v>212</v>
      </c>
      <c r="K223" s="13" t="s">
        <v>212</v>
      </c>
      <c r="L223" s="13" t="s">
        <v>212</v>
      </c>
      <c r="M223" s="13" t="s">
        <v>212</v>
      </c>
      <c r="N223" s="13" t="s">
        <v>212</v>
      </c>
      <c r="O223" s="14" t="s">
        <v>212</v>
      </c>
    </row>
    <row r="224" spans="2:15" ht="15.75" x14ac:dyDescent="0.25">
      <c r="B224" s="11" t="s">
        <v>85</v>
      </c>
      <c r="C224" s="185">
        <v>0.6</v>
      </c>
      <c r="D224" s="186"/>
      <c r="E224" s="29">
        <v>0.78790000000000004</v>
      </c>
      <c r="F224" s="30">
        <v>0.7843</v>
      </c>
      <c r="G224" s="13" t="s">
        <v>212</v>
      </c>
      <c r="H224" s="13" t="s">
        <v>212</v>
      </c>
      <c r="I224" s="13" t="s">
        <v>212</v>
      </c>
      <c r="J224" s="13" t="s">
        <v>212</v>
      </c>
      <c r="K224" s="13" t="s">
        <v>212</v>
      </c>
      <c r="L224" s="13" t="s">
        <v>212</v>
      </c>
      <c r="M224" s="13" t="s">
        <v>212</v>
      </c>
      <c r="N224" s="13" t="s">
        <v>212</v>
      </c>
      <c r="O224" s="14" t="s">
        <v>212</v>
      </c>
    </row>
    <row r="225" spans="2:15" ht="15.75" x14ac:dyDescent="0.25">
      <c r="B225" s="11" t="s">
        <v>86</v>
      </c>
      <c r="C225" s="185">
        <v>0.6</v>
      </c>
      <c r="D225" s="186"/>
      <c r="E225" s="29">
        <v>1.2423999999999999</v>
      </c>
      <c r="F225" s="30">
        <v>1.3542000000000001</v>
      </c>
      <c r="G225" s="13" t="s">
        <v>212</v>
      </c>
      <c r="H225" s="13" t="s">
        <v>212</v>
      </c>
      <c r="I225" s="13" t="s">
        <v>212</v>
      </c>
      <c r="J225" s="13" t="s">
        <v>212</v>
      </c>
      <c r="K225" s="13" t="s">
        <v>212</v>
      </c>
      <c r="L225" s="13" t="s">
        <v>212</v>
      </c>
      <c r="M225" s="13" t="s">
        <v>212</v>
      </c>
      <c r="N225" s="13" t="s">
        <v>212</v>
      </c>
      <c r="O225" s="14" t="s">
        <v>212</v>
      </c>
    </row>
    <row r="226" spans="2:15" ht="31.5" x14ac:dyDescent="0.25">
      <c r="B226" s="11" t="s">
        <v>87</v>
      </c>
      <c r="C226" s="185">
        <v>0.4</v>
      </c>
      <c r="D226" s="186"/>
      <c r="E226" s="29">
        <v>1.1822999999999999</v>
      </c>
      <c r="F226" s="30">
        <v>1.1839</v>
      </c>
      <c r="G226" s="13" t="s">
        <v>212</v>
      </c>
      <c r="H226" s="13" t="s">
        <v>212</v>
      </c>
      <c r="I226" s="13" t="s">
        <v>212</v>
      </c>
      <c r="J226" s="13" t="s">
        <v>212</v>
      </c>
      <c r="K226" s="13" t="s">
        <v>212</v>
      </c>
      <c r="L226" s="13" t="s">
        <v>212</v>
      </c>
      <c r="M226" s="13" t="s">
        <v>212</v>
      </c>
      <c r="N226" s="13" t="s">
        <v>212</v>
      </c>
      <c r="O226" s="14" t="s">
        <v>212</v>
      </c>
    </row>
    <row r="227" spans="2:15" ht="31.5" x14ac:dyDescent="0.25">
      <c r="B227" s="11" t="s">
        <v>88</v>
      </c>
      <c r="C227" s="185">
        <v>0.95</v>
      </c>
      <c r="D227" s="186"/>
      <c r="E227" s="29">
        <v>0.91949999999999998</v>
      </c>
      <c r="F227" s="30">
        <v>1.0900000000000001</v>
      </c>
      <c r="G227" s="13" t="s">
        <v>212</v>
      </c>
      <c r="H227" s="13" t="s">
        <v>212</v>
      </c>
      <c r="I227" s="13" t="s">
        <v>212</v>
      </c>
      <c r="J227" s="13" t="s">
        <v>212</v>
      </c>
      <c r="K227" s="13" t="s">
        <v>212</v>
      </c>
      <c r="L227" s="13" t="s">
        <v>212</v>
      </c>
      <c r="M227" s="13" t="s">
        <v>212</v>
      </c>
      <c r="N227" s="13" t="s">
        <v>212</v>
      </c>
      <c r="O227" s="14" t="s">
        <v>212</v>
      </c>
    </row>
    <row r="228" spans="2:15" ht="15.75" x14ac:dyDescent="0.25">
      <c r="B228" s="11" t="s">
        <v>89</v>
      </c>
      <c r="C228" s="190" t="s">
        <v>90</v>
      </c>
      <c r="D228" s="191"/>
      <c r="E228" s="29">
        <v>1</v>
      </c>
      <c r="F228" s="30">
        <v>1</v>
      </c>
      <c r="G228" s="13" t="s">
        <v>212</v>
      </c>
      <c r="H228" s="13" t="s">
        <v>212</v>
      </c>
      <c r="I228" s="13" t="s">
        <v>212</v>
      </c>
      <c r="J228" s="13" t="s">
        <v>212</v>
      </c>
      <c r="K228" s="13" t="s">
        <v>212</v>
      </c>
      <c r="L228" s="13" t="s">
        <v>212</v>
      </c>
      <c r="M228" s="13" t="s">
        <v>212</v>
      </c>
      <c r="N228" s="13" t="s">
        <v>212</v>
      </c>
      <c r="O228" s="14" t="s">
        <v>212</v>
      </c>
    </row>
    <row r="229" spans="2:15" ht="15.75" x14ac:dyDescent="0.25">
      <c r="B229" s="11" t="s">
        <v>91</v>
      </c>
      <c r="C229" s="190" t="s">
        <v>92</v>
      </c>
      <c r="D229" s="191"/>
      <c r="E229" s="29">
        <v>1</v>
      </c>
      <c r="F229" s="30">
        <v>1</v>
      </c>
      <c r="G229" s="13" t="s">
        <v>212</v>
      </c>
      <c r="H229" s="13" t="s">
        <v>212</v>
      </c>
      <c r="I229" s="13" t="s">
        <v>212</v>
      </c>
      <c r="J229" s="13" t="s">
        <v>212</v>
      </c>
      <c r="K229" s="13" t="s">
        <v>212</v>
      </c>
      <c r="L229" s="13" t="s">
        <v>212</v>
      </c>
      <c r="M229" s="13" t="s">
        <v>212</v>
      </c>
      <c r="N229" s="13" t="s">
        <v>212</v>
      </c>
      <c r="O229" s="14" t="s">
        <v>212</v>
      </c>
    </row>
    <row r="230" spans="2:15" ht="15.75" x14ac:dyDescent="0.25">
      <c r="B230" s="11" t="s">
        <v>67</v>
      </c>
      <c r="C230" s="185">
        <v>0.18</v>
      </c>
      <c r="D230" s="186"/>
      <c r="E230" s="29">
        <v>1.4E-3</v>
      </c>
      <c r="F230" s="30">
        <v>4.1799999999999997E-2</v>
      </c>
      <c r="G230" s="13" t="s">
        <v>212</v>
      </c>
      <c r="H230" s="13" t="s">
        <v>212</v>
      </c>
      <c r="I230" s="13" t="s">
        <v>212</v>
      </c>
      <c r="J230" s="13" t="s">
        <v>212</v>
      </c>
      <c r="K230" s="13" t="s">
        <v>212</v>
      </c>
      <c r="L230" s="13" t="s">
        <v>212</v>
      </c>
      <c r="M230" s="13" t="s">
        <v>212</v>
      </c>
      <c r="N230" s="13" t="s">
        <v>212</v>
      </c>
      <c r="O230" s="14" t="s">
        <v>212</v>
      </c>
    </row>
    <row r="231" spans="2:15" ht="15.75" x14ac:dyDescent="0.25">
      <c r="B231" s="11" t="s">
        <v>68</v>
      </c>
      <c r="C231" s="190" t="s">
        <v>93</v>
      </c>
      <c r="D231" s="191"/>
      <c r="E231" s="29">
        <v>0.66249999999999998</v>
      </c>
      <c r="F231" s="30">
        <v>0.7843</v>
      </c>
      <c r="G231" s="13" t="s">
        <v>212</v>
      </c>
      <c r="H231" s="13" t="s">
        <v>212</v>
      </c>
      <c r="I231" s="13" t="s">
        <v>212</v>
      </c>
      <c r="J231" s="13" t="s">
        <v>212</v>
      </c>
      <c r="K231" s="13" t="s">
        <v>212</v>
      </c>
      <c r="L231" s="13" t="s">
        <v>212</v>
      </c>
      <c r="M231" s="13" t="s">
        <v>212</v>
      </c>
      <c r="N231" s="13" t="s">
        <v>212</v>
      </c>
      <c r="O231" s="14" t="s">
        <v>212</v>
      </c>
    </row>
    <row r="232" spans="2:15" ht="31.5" x14ac:dyDescent="0.25">
      <c r="B232" s="11" t="s">
        <v>94</v>
      </c>
      <c r="C232" s="185">
        <v>0.5</v>
      </c>
      <c r="D232" s="186"/>
      <c r="E232" s="29">
        <v>1.3432999999999999</v>
      </c>
      <c r="F232" s="30">
        <v>1.36</v>
      </c>
      <c r="G232" s="13" t="s">
        <v>212</v>
      </c>
      <c r="H232" s="13" t="s">
        <v>212</v>
      </c>
      <c r="I232" s="13" t="s">
        <v>212</v>
      </c>
      <c r="J232" s="13" t="s">
        <v>212</v>
      </c>
      <c r="K232" s="13" t="s">
        <v>212</v>
      </c>
      <c r="L232" s="13" t="s">
        <v>212</v>
      </c>
      <c r="M232" s="13" t="s">
        <v>212</v>
      </c>
      <c r="N232" s="13" t="s">
        <v>212</v>
      </c>
      <c r="O232" s="14" t="s">
        <v>212</v>
      </c>
    </row>
    <row r="233" spans="2:15" ht="15.75" x14ac:dyDescent="0.25">
      <c r="B233" s="11" t="s">
        <v>95</v>
      </c>
      <c r="C233" s="185">
        <v>0.5</v>
      </c>
      <c r="D233" s="186"/>
      <c r="E233" s="34" t="s">
        <v>59</v>
      </c>
      <c r="F233" s="30">
        <v>0.27039999999999997</v>
      </c>
      <c r="G233" s="13" t="s">
        <v>212</v>
      </c>
      <c r="H233" s="13" t="s">
        <v>212</v>
      </c>
      <c r="I233" s="13" t="s">
        <v>212</v>
      </c>
      <c r="J233" s="13" t="s">
        <v>212</v>
      </c>
      <c r="K233" s="13" t="s">
        <v>212</v>
      </c>
      <c r="L233" s="13" t="s">
        <v>212</v>
      </c>
      <c r="M233" s="13" t="s">
        <v>212</v>
      </c>
      <c r="N233" s="13" t="s">
        <v>212</v>
      </c>
      <c r="O233" s="14" t="s">
        <v>212</v>
      </c>
    </row>
    <row r="234" spans="2:15" ht="15.75" x14ac:dyDescent="0.25">
      <c r="B234" s="11" t="s">
        <v>96</v>
      </c>
      <c r="C234" s="190" t="s">
        <v>97</v>
      </c>
      <c r="D234" s="191"/>
      <c r="E234" s="29">
        <v>0.91830000000000001</v>
      </c>
      <c r="F234" s="30">
        <v>0.91249999999999998</v>
      </c>
      <c r="G234" s="13" t="s">
        <v>212</v>
      </c>
      <c r="H234" s="13" t="s">
        <v>212</v>
      </c>
      <c r="I234" s="13" t="s">
        <v>212</v>
      </c>
      <c r="J234" s="13" t="s">
        <v>212</v>
      </c>
      <c r="K234" s="13" t="s">
        <v>212</v>
      </c>
      <c r="L234" s="13" t="s">
        <v>212</v>
      </c>
      <c r="M234" s="13" t="s">
        <v>212</v>
      </c>
      <c r="N234" s="13" t="s">
        <v>212</v>
      </c>
      <c r="O234" s="14" t="s">
        <v>212</v>
      </c>
    </row>
    <row r="235" spans="2:15" ht="15.75" x14ac:dyDescent="0.25">
      <c r="B235" s="11" t="s">
        <v>98</v>
      </c>
      <c r="C235" s="190" t="s">
        <v>99</v>
      </c>
      <c r="D235" s="191"/>
      <c r="E235" s="29">
        <v>0.80459999999999998</v>
      </c>
      <c r="F235" s="30">
        <v>0.84</v>
      </c>
      <c r="G235" s="13" t="s">
        <v>212</v>
      </c>
      <c r="H235" s="13" t="s">
        <v>212</v>
      </c>
      <c r="I235" s="13" t="s">
        <v>212</v>
      </c>
      <c r="J235" s="13" t="s">
        <v>212</v>
      </c>
      <c r="K235" s="13" t="s">
        <v>212</v>
      </c>
      <c r="L235" s="13" t="s">
        <v>212</v>
      </c>
      <c r="M235" s="13" t="s">
        <v>212</v>
      </c>
      <c r="N235" s="13" t="s">
        <v>212</v>
      </c>
      <c r="O235" s="14" t="s">
        <v>212</v>
      </c>
    </row>
    <row r="236" spans="2:15" ht="15.75" x14ac:dyDescent="0.25">
      <c r="B236" s="11" t="s">
        <v>100</v>
      </c>
      <c r="C236" s="190" t="s">
        <v>101</v>
      </c>
      <c r="D236" s="191"/>
      <c r="E236" s="29">
        <v>8.1222999999999992</v>
      </c>
      <c r="F236" s="30">
        <v>9.3438999999999997</v>
      </c>
      <c r="G236" s="13" t="s">
        <v>212</v>
      </c>
      <c r="H236" s="13" t="s">
        <v>212</v>
      </c>
      <c r="I236" s="13" t="s">
        <v>212</v>
      </c>
      <c r="J236" s="13" t="s">
        <v>212</v>
      </c>
      <c r="K236" s="13" t="s">
        <v>212</v>
      </c>
      <c r="L236" s="13" t="s">
        <v>212</v>
      </c>
      <c r="M236" s="13" t="s">
        <v>212</v>
      </c>
      <c r="N236" s="13" t="s">
        <v>212</v>
      </c>
      <c r="O236" s="14" t="s">
        <v>212</v>
      </c>
    </row>
    <row r="237" spans="2:15" ht="15.75" x14ac:dyDescent="0.25">
      <c r="B237" s="11" t="s">
        <v>102</v>
      </c>
      <c r="C237" s="185">
        <v>0.01</v>
      </c>
      <c r="D237" s="186"/>
      <c r="E237" s="29">
        <v>5.33E-2</v>
      </c>
      <c r="F237" s="30">
        <v>0.46229999999999999</v>
      </c>
      <c r="G237" s="13" t="s">
        <v>212</v>
      </c>
      <c r="H237" s="13" t="s">
        <v>212</v>
      </c>
      <c r="I237" s="13" t="s">
        <v>212</v>
      </c>
      <c r="J237" s="13" t="s">
        <v>212</v>
      </c>
      <c r="K237" s="13" t="s">
        <v>212</v>
      </c>
      <c r="L237" s="13" t="s">
        <v>212</v>
      </c>
      <c r="M237" s="13" t="s">
        <v>212</v>
      </c>
      <c r="N237" s="13" t="s">
        <v>212</v>
      </c>
      <c r="O237" s="14" t="s">
        <v>212</v>
      </c>
    </row>
    <row r="238" spans="2:15" ht="32.25" thickBot="1" x14ac:dyDescent="0.3">
      <c r="B238" s="18" t="s">
        <v>103</v>
      </c>
      <c r="C238" s="196">
        <v>0.5</v>
      </c>
      <c r="D238" s="197"/>
      <c r="E238" s="32">
        <v>0.89610000000000001</v>
      </c>
      <c r="F238" s="33">
        <v>0.97889999999999999</v>
      </c>
      <c r="G238" s="20" t="s">
        <v>212</v>
      </c>
      <c r="H238" s="20" t="s">
        <v>212</v>
      </c>
      <c r="I238" s="20" t="s">
        <v>212</v>
      </c>
      <c r="J238" s="20" t="s">
        <v>212</v>
      </c>
      <c r="K238" s="20" t="s">
        <v>212</v>
      </c>
      <c r="L238" s="20" t="s">
        <v>212</v>
      </c>
      <c r="M238" s="20" t="s">
        <v>212</v>
      </c>
      <c r="N238" s="20" t="s">
        <v>212</v>
      </c>
      <c r="O238" s="21" t="s">
        <v>212</v>
      </c>
    </row>
    <row r="239" spans="2:15" ht="16.5" thickBot="1" x14ac:dyDescent="0.3"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</row>
    <row r="240" spans="2:15" x14ac:dyDescent="0.25">
      <c r="B240" s="164" t="s">
        <v>152</v>
      </c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6"/>
    </row>
    <row r="241" spans="2:15" x14ac:dyDescent="0.25">
      <c r="B241" s="195" t="s">
        <v>5</v>
      </c>
      <c r="C241" s="141" t="s">
        <v>46</v>
      </c>
      <c r="D241" s="137"/>
      <c r="E241" s="210" t="s">
        <v>47</v>
      </c>
      <c r="F241" s="210" t="s">
        <v>48</v>
      </c>
      <c r="G241" s="210" t="s">
        <v>49</v>
      </c>
      <c r="H241" s="210" t="s">
        <v>50</v>
      </c>
      <c r="I241" s="210" t="s">
        <v>51</v>
      </c>
      <c r="J241" s="210" t="s">
        <v>52</v>
      </c>
      <c r="K241" s="210" t="s">
        <v>53</v>
      </c>
      <c r="L241" s="210" t="s">
        <v>54</v>
      </c>
      <c r="M241" s="210" t="s">
        <v>55</v>
      </c>
      <c r="N241" s="210" t="s">
        <v>56</v>
      </c>
      <c r="O241" s="211" t="s">
        <v>57</v>
      </c>
    </row>
    <row r="242" spans="2:15" x14ac:dyDescent="0.25">
      <c r="B242" s="195"/>
      <c r="C242" s="142"/>
      <c r="D242" s="14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1"/>
    </row>
    <row r="243" spans="2:15" ht="15.75" x14ac:dyDescent="0.25">
      <c r="B243" s="11" t="s">
        <v>105</v>
      </c>
      <c r="C243" s="143">
        <v>1</v>
      </c>
      <c r="D243" s="144"/>
      <c r="E243" s="34" t="s">
        <v>59</v>
      </c>
      <c r="F243" s="30">
        <v>0.9556</v>
      </c>
      <c r="G243" s="13" t="s">
        <v>212</v>
      </c>
      <c r="H243" s="13" t="s">
        <v>212</v>
      </c>
      <c r="I243" s="13" t="s">
        <v>212</v>
      </c>
      <c r="J243" s="13" t="s">
        <v>212</v>
      </c>
      <c r="K243" s="13" t="s">
        <v>212</v>
      </c>
      <c r="L243" s="13" t="s">
        <v>212</v>
      </c>
      <c r="M243" s="13" t="s">
        <v>212</v>
      </c>
      <c r="N243" s="13" t="s">
        <v>212</v>
      </c>
      <c r="O243" s="14" t="s">
        <v>212</v>
      </c>
    </row>
    <row r="244" spans="2:15" ht="15.75" x14ac:dyDescent="0.25">
      <c r="B244" s="11" t="s">
        <v>80</v>
      </c>
      <c r="C244" s="143">
        <v>1</v>
      </c>
      <c r="D244" s="144"/>
      <c r="E244" s="34" t="s">
        <v>59</v>
      </c>
      <c r="F244" s="30">
        <v>0.31</v>
      </c>
      <c r="G244" s="13" t="s">
        <v>212</v>
      </c>
      <c r="H244" s="13" t="s">
        <v>212</v>
      </c>
      <c r="I244" s="13" t="s">
        <v>212</v>
      </c>
      <c r="J244" s="13" t="s">
        <v>212</v>
      </c>
      <c r="K244" s="13" t="s">
        <v>212</v>
      </c>
      <c r="L244" s="13" t="s">
        <v>212</v>
      </c>
      <c r="M244" s="13" t="s">
        <v>212</v>
      </c>
      <c r="N244" s="13" t="s">
        <v>212</v>
      </c>
      <c r="O244" s="14" t="s">
        <v>212</v>
      </c>
    </row>
    <row r="245" spans="2:15" ht="31.5" x14ac:dyDescent="0.25">
      <c r="B245" s="11" t="s">
        <v>81</v>
      </c>
      <c r="C245" s="143">
        <v>1</v>
      </c>
      <c r="D245" s="144"/>
      <c r="E245" s="34" t="s">
        <v>59</v>
      </c>
      <c r="F245" s="34" t="s">
        <v>59</v>
      </c>
      <c r="G245" s="13" t="s">
        <v>212</v>
      </c>
      <c r="H245" s="13" t="s">
        <v>212</v>
      </c>
      <c r="I245" s="13" t="s">
        <v>212</v>
      </c>
      <c r="J245" s="13" t="s">
        <v>212</v>
      </c>
      <c r="K245" s="13" t="s">
        <v>212</v>
      </c>
      <c r="L245" s="13" t="s">
        <v>212</v>
      </c>
      <c r="M245" s="13" t="s">
        <v>212</v>
      </c>
      <c r="N245" s="13" t="s">
        <v>212</v>
      </c>
      <c r="O245" s="14" t="s">
        <v>212</v>
      </c>
    </row>
    <row r="246" spans="2:15" ht="31.5" x14ac:dyDescent="0.25">
      <c r="B246" s="11" t="s">
        <v>82</v>
      </c>
      <c r="C246" s="143">
        <v>1</v>
      </c>
      <c r="D246" s="144"/>
      <c r="E246" s="34" t="s">
        <v>59</v>
      </c>
      <c r="F246" s="34" t="s">
        <v>59</v>
      </c>
      <c r="G246" s="13" t="s">
        <v>212</v>
      </c>
      <c r="H246" s="13" t="s">
        <v>212</v>
      </c>
      <c r="I246" s="13" t="s">
        <v>212</v>
      </c>
      <c r="J246" s="13" t="s">
        <v>212</v>
      </c>
      <c r="K246" s="13" t="s">
        <v>212</v>
      </c>
      <c r="L246" s="13" t="s">
        <v>212</v>
      </c>
      <c r="M246" s="13" t="s">
        <v>212</v>
      </c>
      <c r="N246" s="13" t="s">
        <v>212</v>
      </c>
      <c r="O246" s="14" t="s">
        <v>212</v>
      </c>
    </row>
    <row r="247" spans="2:15" ht="15.75" x14ac:dyDescent="0.25">
      <c r="B247" s="11" t="s">
        <v>66</v>
      </c>
      <c r="C247" s="143">
        <v>0.01</v>
      </c>
      <c r="D247" s="144"/>
      <c r="E247" s="34" t="s">
        <v>59</v>
      </c>
      <c r="F247" s="34" t="s">
        <v>59</v>
      </c>
      <c r="G247" s="13" t="s">
        <v>212</v>
      </c>
      <c r="H247" s="13" t="s">
        <v>212</v>
      </c>
      <c r="I247" s="13" t="s">
        <v>212</v>
      </c>
      <c r="J247" s="13" t="s">
        <v>212</v>
      </c>
      <c r="K247" s="13" t="s">
        <v>212</v>
      </c>
      <c r="L247" s="13" t="s">
        <v>212</v>
      </c>
      <c r="M247" s="13" t="s">
        <v>212</v>
      </c>
      <c r="N247" s="13" t="s">
        <v>212</v>
      </c>
      <c r="O247" s="14" t="s">
        <v>212</v>
      </c>
    </row>
    <row r="248" spans="2:15" ht="15.75" x14ac:dyDescent="0.25">
      <c r="B248" s="11" t="s">
        <v>75</v>
      </c>
      <c r="C248" s="143" t="s">
        <v>83</v>
      </c>
      <c r="D248" s="144"/>
      <c r="E248" s="34" t="s">
        <v>59</v>
      </c>
      <c r="F248" s="30">
        <v>0</v>
      </c>
      <c r="G248" s="13" t="s">
        <v>212</v>
      </c>
      <c r="H248" s="13" t="s">
        <v>212</v>
      </c>
      <c r="I248" s="13" t="s">
        <v>212</v>
      </c>
      <c r="J248" s="13" t="s">
        <v>212</v>
      </c>
      <c r="K248" s="13" t="s">
        <v>212</v>
      </c>
      <c r="L248" s="13" t="s">
        <v>212</v>
      </c>
      <c r="M248" s="13" t="s">
        <v>212</v>
      </c>
      <c r="N248" s="13" t="s">
        <v>212</v>
      </c>
      <c r="O248" s="14" t="s">
        <v>212</v>
      </c>
    </row>
    <row r="249" spans="2:15" ht="31.5" x14ac:dyDescent="0.25">
      <c r="B249" s="11" t="s">
        <v>106</v>
      </c>
      <c r="C249" s="143">
        <v>0.6</v>
      </c>
      <c r="D249" s="144"/>
      <c r="E249" s="30">
        <v>1.1100000000000001</v>
      </c>
      <c r="F249" s="30">
        <v>1.1457999999999999</v>
      </c>
      <c r="G249" s="13" t="s">
        <v>212</v>
      </c>
      <c r="H249" s="13" t="s">
        <v>212</v>
      </c>
      <c r="I249" s="13" t="s">
        <v>212</v>
      </c>
      <c r="J249" s="13" t="s">
        <v>212</v>
      </c>
      <c r="K249" s="13" t="s">
        <v>212</v>
      </c>
      <c r="L249" s="13" t="s">
        <v>212</v>
      </c>
      <c r="M249" s="13" t="s">
        <v>212</v>
      </c>
      <c r="N249" s="13" t="s">
        <v>212</v>
      </c>
      <c r="O249" s="14" t="s">
        <v>212</v>
      </c>
    </row>
    <row r="250" spans="2:15" ht="15.75" x14ac:dyDescent="0.25">
      <c r="B250" s="11" t="s">
        <v>85</v>
      </c>
      <c r="C250" s="143">
        <v>0.6</v>
      </c>
      <c r="D250" s="144"/>
      <c r="E250" s="30">
        <v>0</v>
      </c>
      <c r="F250" s="30">
        <v>0.1042</v>
      </c>
      <c r="G250" s="13" t="s">
        <v>212</v>
      </c>
      <c r="H250" s="13" t="s">
        <v>212</v>
      </c>
      <c r="I250" s="13" t="s">
        <v>212</v>
      </c>
      <c r="J250" s="13" t="s">
        <v>212</v>
      </c>
      <c r="K250" s="13" t="s">
        <v>212</v>
      </c>
      <c r="L250" s="13" t="s">
        <v>212</v>
      </c>
      <c r="M250" s="13" t="s">
        <v>212</v>
      </c>
      <c r="N250" s="13" t="s">
        <v>212</v>
      </c>
      <c r="O250" s="14" t="s">
        <v>212</v>
      </c>
    </row>
    <row r="251" spans="2:15" ht="15.75" x14ac:dyDescent="0.25">
      <c r="B251" s="11" t="s">
        <v>107</v>
      </c>
      <c r="C251" s="143">
        <v>0.6</v>
      </c>
      <c r="D251" s="144"/>
      <c r="E251" s="30">
        <v>1.48</v>
      </c>
      <c r="F251" s="30">
        <v>1.0784</v>
      </c>
      <c r="G251" s="13" t="s">
        <v>212</v>
      </c>
      <c r="H251" s="13" t="s">
        <v>212</v>
      </c>
      <c r="I251" s="13" t="s">
        <v>212</v>
      </c>
      <c r="J251" s="13" t="s">
        <v>212</v>
      </c>
      <c r="K251" s="13" t="s">
        <v>212</v>
      </c>
      <c r="L251" s="13" t="s">
        <v>212</v>
      </c>
      <c r="M251" s="13" t="s">
        <v>212</v>
      </c>
      <c r="N251" s="13" t="s">
        <v>212</v>
      </c>
      <c r="O251" s="14" t="s">
        <v>212</v>
      </c>
    </row>
    <row r="252" spans="2:15" ht="31.5" x14ac:dyDescent="0.25">
      <c r="B252" s="11" t="s">
        <v>87</v>
      </c>
      <c r="C252" s="143">
        <v>0.4</v>
      </c>
      <c r="D252" s="144"/>
      <c r="E252" s="30">
        <v>1.2186999999999999</v>
      </c>
      <c r="F252" s="30">
        <v>1.2070000000000001</v>
      </c>
      <c r="G252" s="13" t="s">
        <v>212</v>
      </c>
      <c r="H252" s="13" t="s">
        <v>212</v>
      </c>
      <c r="I252" s="13" t="s">
        <v>212</v>
      </c>
      <c r="J252" s="13" t="s">
        <v>212</v>
      </c>
      <c r="K252" s="13" t="s">
        <v>212</v>
      </c>
      <c r="L252" s="13" t="s">
        <v>212</v>
      </c>
      <c r="M252" s="13" t="s">
        <v>212</v>
      </c>
      <c r="N252" s="13" t="s">
        <v>212</v>
      </c>
      <c r="O252" s="14" t="s">
        <v>212</v>
      </c>
    </row>
    <row r="253" spans="2:15" ht="31.5" x14ac:dyDescent="0.25">
      <c r="B253" s="11" t="s">
        <v>88</v>
      </c>
      <c r="C253" s="143">
        <v>0.95</v>
      </c>
      <c r="D253" s="144"/>
      <c r="E253" s="34" t="s">
        <v>59</v>
      </c>
      <c r="F253" s="30">
        <v>0.84209999999999996</v>
      </c>
      <c r="G253" s="13" t="s">
        <v>212</v>
      </c>
      <c r="H253" s="13" t="s">
        <v>212</v>
      </c>
      <c r="I253" s="13" t="s">
        <v>212</v>
      </c>
      <c r="J253" s="13" t="s">
        <v>212</v>
      </c>
      <c r="K253" s="13" t="s">
        <v>212</v>
      </c>
      <c r="L253" s="13" t="s">
        <v>212</v>
      </c>
      <c r="M253" s="13" t="s">
        <v>212</v>
      </c>
      <c r="N253" s="13" t="s">
        <v>212</v>
      </c>
      <c r="O253" s="14" t="s">
        <v>212</v>
      </c>
    </row>
    <row r="254" spans="2:15" ht="15.75" x14ac:dyDescent="0.25">
      <c r="B254" s="11" t="s">
        <v>108</v>
      </c>
      <c r="C254" s="143" t="s">
        <v>90</v>
      </c>
      <c r="D254" s="144"/>
      <c r="E254" s="30">
        <v>1.1765000000000001</v>
      </c>
      <c r="F254" s="30">
        <v>1.1765000000000001</v>
      </c>
      <c r="G254" s="13" t="s">
        <v>212</v>
      </c>
      <c r="H254" s="13" t="s">
        <v>212</v>
      </c>
      <c r="I254" s="13" t="s">
        <v>212</v>
      </c>
      <c r="J254" s="13" t="s">
        <v>212</v>
      </c>
      <c r="K254" s="13" t="s">
        <v>212</v>
      </c>
      <c r="L254" s="13" t="s">
        <v>212</v>
      </c>
      <c r="M254" s="13" t="s">
        <v>212</v>
      </c>
      <c r="N254" s="13" t="s">
        <v>212</v>
      </c>
      <c r="O254" s="14" t="s">
        <v>212</v>
      </c>
    </row>
    <row r="255" spans="2:15" ht="15.75" x14ac:dyDescent="0.25">
      <c r="B255" s="11" t="s">
        <v>109</v>
      </c>
      <c r="C255" s="143" t="s">
        <v>110</v>
      </c>
      <c r="D255" s="144"/>
      <c r="E255" s="30">
        <v>1.6927000000000001</v>
      </c>
      <c r="F255" s="30">
        <v>1.6927000000000001</v>
      </c>
      <c r="G255" s="13" t="s">
        <v>212</v>
      </c>
      <c r="H255" s="13" t="s">
        <v>212</v>
      </c>
      <c r="I255" s="13" t="s">
        <v>212</v>
      </c>
      <c r="J255" s="13" t="s">
        <v>212</v>
      </c>
      <c r="K255" s="13" t="s">
        <v>212</v>
      </c>
      <c r="L255" s="13" t="s">
        <v>212</v>
      </c>
      <c r="M255" s="13" t="s">
        <v>212</v>
      </c>
      <c r="N255" s="13" t="s">
        <v>212</v>
      </c>
      <c r="O255" s="14" t="s">
        <v>212</v>
      </c>
    </row>
    <row r="256" spans="2:15" ht="15.75" x14ac:dyDescent="0.25">
      <c r="B256" s="11" t="s">
        <v>67</v>
      </c>
      <c r="C256" s="143">
        <v>0.13</v>
      </c>
      <c r="D256" s="144"/>
      <c r="E256" s="34" t="s">
        <v>59</v>
      </c>
      <c r="F256" s="30">
        <v>8.43E-2</v>
      </c>
      <c r="G256" s="13" t="s">
        <v>212</v>
      </c>
      <c r="H256" s="13" t="s">
        <v>212</v>
      </c>
      <c r="I256" s="13" t="s">
        <v>212</v>
      </c>
      <c r="J256" s="13" t="s">
        <v>212</v>
      </c>
      <c r="K256" s="13" t="s">
        <v>212</v>
      </c>
      <c r="L256" s="13" t="s">
        <v>212</v>
      </c>
      <c r="M256" s="13" t="s">
        <v>212</v>
      </c>
      <c r="N256" s="13" t="s">
        <v>212</v>
      </c>
      <c r="O256" s="14" t="s">
        <v>212</v>
      </c>
    </row>
    <row r="257" spans="2:15" ht="15.75" x14ac:dyDescent="0.25">
      <c r="B257" s="11" t="s">
        <v>68</v>
      </c>
      <c r="C257" s="143" t="s">
        <v>93</v>
      </c>
      <c r="D257" s="144"/>
      <c r="E257" s="30">
        <v>0</v>
      </c>
      <c r="F257" s="30">
        <v>1.2142999999999999</v>
      </c>
      <c r="G257" s="13" t="s">
        <v>212</v>
      </c>
      <c r="H257" s="13" t="s">
        <v>212</v>
      </c>
      <c r="I257" s="13" t="s">
        <v>212</v>
      </c>
      <c r="J257" s="13" t="s">
        <v>212</v>
      </c>
      <c r="K257" s="13" t="s">
        <v>212</v>
      </c>
      <c r="L257" s="13" t="s">
        <v>212</v>
      </c>
      <c r="M257" s="13" t="s">
        <v>212</v>
      </c>
      <c r="N257" s="13" t="s">
        <v>212</v>
      </c>
      <c r="O257" s="14" t="s">
        <v>212</v>
      </c>
    </row>
    <row r="258" spans="2:15" ht="31.5" x14ac:dyDescent="0.25">
      <c r="B258" s="11" t="s">
        <v>111</v>
      </c>
      <c r="C258" s="143">
        <v>0.5</v>
      </c>
      <c r="D258" s="144"/>
      <c r="E258" s="30">
        <v>1.3366</v>
      </c>
      <c r="F258" s="30">
        <v>1.3736999999999999</v>
      </c>
      <c r="G258" s="13" t="s">
        <v>212</v>
      </c>
      <c r="H258" s="13" t="s">
        <v>212</v>
      </c>
      <c r="I258" s="13" t="s">
        <v>212</v>
      </c>
      <c r="J258" s="13" t="s">
        <v>212</v>
      </c>
      <c r="K258" s="13" t="s">
        <v>212</v>
      </c>
      <c r="L258" s="13" t="s">
        <v>212</v>
      </c>
      <c r="M258" s="13" t="s">
        <v>212</v>
      </c>
      <c r="N258" s="13" t="s">
        <v>212</v>
      </c>
      <c r="O258" s="14" t="s">
        <v>212</v>
      </c>
    </row>
    <row r="259" spans="2:15" ht="15.75" x14ac:dyDescent="0.25">
      <c r="B259" s="11" t="s">
        <v>70</v>
      </c>
      <c r="C259" s="143">
        <v>0.5</v>
      </c>
      <c r="D259" s="144"/>
      <c r="E259" s="34" t="s">
        <v>59</v>
      </c>
      <c r="F259" s="30">
        <v>0.29409999999999997</v>
      </c>
      <c r="G259" s="13" t="s">
        <v>212</v>
      </c>
      <c r="H259" s="13" t="s">
        <v>212</v>
      </c>
      <c r="I259" s="13" t="s">
        <v>212</v>
      </c>
      <c r="J259" s="13" t="s">
        <v>212</v>
      </c>
      <c r="K259" s="13" t="s">
        <v>212</v>
      </c>
      <c r="L259" s="13" t="s">
        <v>212</v>
      </c>
      <c r="M259" s="13" t="s">
        <v>212</v>
      </c>
      <c r="N259" s="13" t="s">
        <v>212</v>
      </c>
      <c r="O259" s="14" t="s">
        <v>212</v>
      </c>
    </row>
    <row r="260" spans="2:15" ht="15.75" x14ac:dyDescent="0.25">
      <c r="B260" s="11" t="s">
        <v>96</v>
      </c>
      <c r="C260" s="143" t="s">
        <v>97</v>
      </c>
      <c r="D260" s="144"/>
      <c r="E260" s="30">
        <v>1.073</v>
      </c>
      <c r="F260" s="30">
        <v>1.0692999999999999</v>
      </c>
      <c r="G260" s="13" t="s">
        <v>212</v>
      </c>
      <c r="H260" s="13" t="s">
        <v>212</v>
      </c>
      <c r="I260" s="13" t="s">
        <v>212</v>
      </c>
      <c r="J260" s="13" t="s">
        <v>212</v>
      </c>
      <c r="K260" s="13" t="s">
        <v>212</v>
      </c>
      <c r="L260" s="13" t="s">
        <v>212</v>
      </c>
      <c r="M260" s="13" t="s">
        <v>212</v>
      </c>
      <c r="N260" s="13" t="s">
        <v>212</v>
      </c>
      <c r="O260" s="14" t="s">
        <v>212</v>
      </c>
    </row>
    <row r="261" spans="2:15" ht="15.75" x14ac:dyDescent="0.25">
      <c r="B261" s="11" t="s">
        <v>98</v>
      </c>
      <c r="C261" s="143" t="s">
        <v>99</v>
      </c>
      <c r="D261" s="144"/>
      <c r="E261" s="30">
        <v>0.64629999999999999</v>
      </c>
      <c r="F261" s="30">
        <v>0.73</v>
      </c>
      <c r="G261" s="13" t="s">
        <v>212</v>
      </c>
      <c r="H261" s="13" t="s">
        <v>212</v>
      </c>
      <c r="I261" s="13" t="s">
        <v>212</v>
      </c>
      <c r="J261" s="13" t="s">
        <v>212</v>
      </c>
      <c r="K261" s="13" t="s">
        <v>212</v>
      </c>
      <c r="L261" s="13" t="s">
        <v>212</v>
      </c>
      <c r="M261" s="13" t="s">
        <v>212</v>
      </c>
      <c r="N261" s="13" t="s">
        <v>212</v>
      </c>
      <c r="O261" s="14" t="s">
        <v>212</v>
      </c>
    </row>
    <row r="262" spans="2:15" ht="15.75" x14ac:dyDescent="0.25">
      <c r="B262" s="11" t="s">
        <v>100</v>
      </c>
      <c r="C262" s="143" t="s">
        <v>101</v>
      </c>
      <c r="D262" s="144"/>
      <c r="E262" s="30">
        <v>1</v>
      </c>
      <c r="F262" s="30">
        <v>5.1097000000000001</v>
      </c>
      <c r="G262" s="13" t="s">
        <v>212</v>
      </c>
      <c r="H262" s="13" t="s">
        <v>212</v>
      </c>
      <c r="I262" s="13" t="s">
        <v>212</v>
      </c>
      <c r="J262" s="13" t="s">
        <v>212</v>
      </c>
      <c r="K262" s="13" t="s">
        <v>212</v>
      </c>
      <c r="L262" s="13" t="s">
        <v>212</v>
      </c>
      <c r="M262" s="13" t="s">
        <v>212</v>
      </c>
      <c r="N262" s="13" t="s">
        <v>212</v>
      </c>
      <c r="O262" s="14" t="s">
        <v>212</v>
      </c>
    </row>
    <row r="263" spans="2:15" ht="15.75" x14ac:dyDescent="0.25">
      <c r="B263" s="11" t="s">
        <v>102</v>
      </c>
      <c r="C263" s="143">
        <v>0.01</v>
      </c>
      <c r="D263" s="144"/>
      <c r="E263" s="30">
        <v>4.4699999999999997E-2</v>
      </c>
      <c r="F263" s="30">
        <v>9.6699999999999994E-2</v>
      </c>
      <c r="G263" s="13" t="s">
        <v>212</v>
      </c>
      <c r="H263" s="13" t="s">
        <v>212</v>
      </c>
      <c r="I263" s="13" t="s">
        <v>212</v>
      </c>
      <c r="J263" s="13" t="s">
        <v>212</v>
      </c>
      <c r="K263" s="13" t="s">
        <v>212</v>
      </c>
      <c r="L263" s="13" t="s">
        <v>212</v>
      </c>
      <c r="M263" s="13" t="s">
        <v>212</v>
      </c>
      <c r="N263" s="13" t="s">
        <v>212</v>
      </c>
      <c r="O263" s="14" t="s">
        <v>212</v>
      </c>
    </row>
    <row r="264" spans="2:15" ht="32.25" thickBot="1" x14ac:dyDescent="0.3">
      <c r="B264" s="18" t="s">
        <v>112</v>
      </c>
      <c r="C264" s="133">
        <v>0.5</v>
      </c>
      <c r="D264" s="134"/>
      <c r="E264" s="33">
        <v>1.1583000000000001</v>
      </c>
      <c r="F264" s="33">
        <v>1.2825</v>
      </c>
      <c r="G264" s="20" t="s">
        <v>212</v>
      </c>
      <c r="H264" s="20" t="s">
        <v>212</v>
      </c>
      <c r="I264" s="20" t="s">
        <v>212</v>
      </c>
      <c r="J264" s="20" t="s">
        <v>212</v>
      </c>
      <c r="K264" s="20" t="s">
        <v>212</v>
      </c>
      <c r="L264" s="20" t="s">
        <v>212</v>
      </c>
      <c r="M264" s="20" t="s">
        <v>212</v>
      </c>
      <c r="N264" s="20" t="s">
        <v>212</v>
      </c>
      <c r="O264" s="21" t="s">
        <v>212</v>
      </c>
    </row>
    <row r="265" spans="2:15" ht="16.5" thickBot="1" x14ac:dyDescent="0.3"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</row>
    <row r="266" spans="2:15" x14ac:dyDescent="0.25">
      <c r="B266" s="164" t="s">
        <v>153</v>
      </c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6"/>
    </row>
    <row r="267" spans="2:15" x14ac:dyDescent="0.25">
      <c r="B267" s="195" t="s">
        <v>5</v>
      </c>
      <c r="C267" s="141" t="s">
        <v>46</v>
      </c>
      <c r="D267" s="137"/>
      <c r="E267" s="152" t="s">
        <v>47</v>
      </c>
      <c r="F267" s="152" t="s">
        <v>48</v>
      </c>
      <c r="G267" s="152" t="s">
        <v>49</v>
      </c>
      <c r="H267" s="152" t="s">
        <v>50</v>
      </c>
      <c r="I267" s="152" t="s">
        <v>51</v>
      </c>
      <c r="J267" s="152" t="s">
        <v>52</v>
      </c>
      <c r="K267" s="152" t="s">
        <v>53</v>
      </c>
      <c r="L267" s="152" t="s">
        <v>54</v>
      </c>
      <c r="M267" s="152" t="s">
        <v>55</v>
      </c>
      <c r="N267" s="152" t="s">
        <v>56</v>
      </c>
      <c r="O267" s="184" t="s">
        <v>57</v>
      </c>
    </row>
    <row r="268" spans="2:15" x14ac:dyDescent="0.25">
      <c r="B268" s="195"/>
      <c r="C268" s="142"/>
      <c r="D268" s="140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84"/>
    </row>
    <row r="269" spans="2:15" ht="15.75" x14ac:dyDescent="0.25">
      <c r="B269" s="11" t="s">
        <v>105</v>
      </c>
      <c r="C269" s="143">
        <v>1</v>
      </c>
      <c r="D269" s="144"/>
      <c r="E269" s="34" t="s">
        <v>59</v>
      </c>
      <c r="F269" s="30">
        <v>0.88959999999999995</v>
      </c>
      <c r="G269" s="13" t="s">
        <v>212</v>
      </c>
      <c r="H269" s="13" t="s">
        <v>212</v>
      </c>
      <c r="I269" s="13" t="s">
        <v>212</v>
      </c>
      <c r="J269" s="13" t="s">
        <v>212</v>
      </c>
      <c r="K269" s="13" t="s">
        <v>212</v>
      </c>
      <c r="L269" s="13" t="s">
        <v>212</v>
      </c>
      <c r="M269" s="13" t="s">
        <v>212</v>
      </c>
      <c r="N269" s="13" t="s">
        <v>212</v>
      </c>
      <c r="O269" s="14" t="s">
        <v>212</v>
      </c>
    </row>
    <row r="270" spans="2:15" ht="15.75" x14ac:dyDescent="0.25">
      <c r="B270" s="11" t="s">
        <v>80</v>
      </c>
      <c r="C270" s="143">
        <v>1</v>
      </c>
      <c r="D270" s="144"/>
      <c r="E270" s="34" t="s">
        <v>59</v>
      </c>
      <c r="F270" s="30">
        <v>0.48</v>
      </c>
      <c r="G270" s="13" t="s">
        <v>212</v>
      </c>
      <c r="H270" s="13" t="s">
        <v>212</v>
      </c>
      <c r="I270" s="13" t="s">
        <v>212</v>
      </c>
      <c r="J270" s="13" t="s">
        <v>212</v>
      </c>
      <c r="K270" s="13" t="s">
        <v>212</v>
      </c>
      <c r="L270" s="13" t="s">
        <v>212</v>
      </c>
      <c r="M270" s="13" t="s">
        <v>212</v>
      </c>
      <c r="N270" s="13" t="s">
        <v>212</v>
      </c>
      <c r="O270" s="14" t="s">
        <v>212</v>
      </c>
    </row>
    <row r="271" spans="2:15" ht="31.5" x14ac:dyDescent="0.25">
      <c r="B271" s="11" t="s">
        <v>81</v>
      </c>
      <c r="C271" s="143">
        <v>1</v>
      </c>
      <c r="D271" s="144"/>
      <c r="E271" s="34" t="s">
        <v>59</v>
      </c>
      <c r="F271" s="30" t="s">
        <v>59</v>
      </c>
      <c r="G271" s="13" t="s">
        <v>212</v>
      </c>
      <c r="H271" s="13" t="s">
        <v>212</v>
      </c>
      <c r="I271" s="13" t="s">
        <v>212</v>
      </c>
      <c r="J271" s="13" t="s">
        <v>212</v>
      </c>
      <c r="K271" s="13" t="s">
        <v>212</v>
      </c>
      <c r="L271" s="13" t="s">
        <v>212</v>
      </c>
      <c r="M271" s="13" t="s">
        <v>212</v>
      </c>
      <c r="N271" s="13" t="s">
        <v>212</v>
      </c>
      <c r="O271" s="14" t="s">
        <v>212</v>
      </c>
    </row>
    <row r="272" spans="2:15" ht="31.5" x14ac:dyDescent="0.25">
      <c r="B272" s="11" t="s">
        <v>82</v>
      </c>
      <c r="C272" s="143">
        <v>1</v>
      </c>
      <c r="D272" s="144"/>
      <c r="E272" s="34" t="s">
        <v>59</v>
      </c>
      <c r="F272" s="30" t="s">
        <v>59</v>
      </c>
      <c r="G272" s="13" t="s">
        <v>212</v>
      </c>
      <c r="H272" s="13" t="s">
        <v>212</v>
      </c>
      <c r="I272" s="13" t="s">
        <v>212</v>
      </c>
      <c r="J272" s="13" t="s">
        <v>212</v>
      </c>
      <c r="K272" s="13" t="s">
        <v>212</v>
      </c>
      <c r="L272" s="13" t="s">
        <v>212</v>
      </c>
      <c r="M272" s="13" t="s">
        <v>212</v>
      </c>
      <c r="N272" s="13" t="s">
        <v>212</v>
      </c>
      <c r="O272" s="14" t="s">
        <v>212</v>
      </c>
    </row>
    <row r="273" spans="2:15" ht="15.75" x14ac:dyDescent="0.25">
      <c r="B273" s="11" t="s">
        <v>66</v>
      </c>
      <c r="C273" s="143">
        <v>0.01</v>
      </c>
      <c r="D273" s="144"/>
      <c r="E273" s="34" t="s">
        <v>59</v>
      </c>
      <c r="F273" s="30" t="s">
        <v>59</v>
      </c>
      <c r="G273" s="13" t="s">
        <v>212</v>
      </c>
      <c r="H273" s="13" t="s">
        <v>212</v>
      </c>
      <c r="I273" s="13" t="s">
        <v>212</v>
      </c>
      <c r="J273" s="13" t="s">
        <v>212</v>
      </c>
      <c r="K273" s="13" t="s">
        <v>212</v>
      </c>
      <c r="L273" s="13" t="s">
        <v>212</v>
      </c>
      <c r="M273" s="13" t="s">
        <v>212</v>
      </c>
      <c r="N273" s="13" t="s">
        <v>212</v>
      </c>
      <c r="O273" s="14" t="s">
        <v>212</v>
      </c>
    </row>
    <row r="274" spans="2:15" ht="15.75" x14ac:dyDescent="0.25">
      <c r="B274" s="11" t="s">
        <v>75</v>
      </c>
      <c r="C274" s="143" t="s">
        <v>83</v>
      </c>
      <c r="D274" s="144"/>
      <c r="E274" s="34" t="s">
        <v>59</v>
      </c>
      <c r="F274" s="30">
        <v>0.3639</v>
      </c>
      <c r="G274" s="13" t="s">
        <v>212</v>
      </c>
      <c r="H274" s="13" t="s">
        <v>212</v>
      </c>
      <c r="I274" s="13" t="s">
        <v>212</v>
      </c>
      <c r="J274" s="13" t="s">
        <v>212</v>
      </c>
      <c r="K274" s="13" t="s">
        <v>212</v>
      </c>
      <c r="L274" s="13" t="s">
        <v>212</v>
      </c>
      <c r="M274" s="13" t="s">
        <v>212</v>
      </c>
      <c r="N274" s="13" t="s">
        <v>212</v>
      </c>
      <c r="O274" s="14" t="s">
        <v>212</v>
      </c>
    </row>
    <row r="275" spans="2:15" ht="31.5" x14ac:dyDescent="0.25">
      <c r="B275" s="11" t="s">
        <v>106</v>
      </c>
      <c r="C275" s="143">
        <v>0.6</v>
      </c>
      <c r="D275" s="144"/>
      <c r="E275" s="30">
        <v>1.3889</v>
      </c>
      <c r="F275" s="30">
        <v>1.3889</v>
      </c>
      <c r="G275" s="13" t="s">
        <v>212</v>
      </c>
      <c r="H275" s="13" t="s">
        <v>212</v>
      </c>
      <c r="I275" s="13" t="s">
        <v>212</v>
      </c>
      <c r="J275" s="13" t="s">
        <v>212</v>
      </c>
      <c r="K275" s="13" t="s">
        <v>212</v>
      </c>
      <c r="L275" s="13" t="s">
        <v>212</v>
      </c>
      <c r="M275" s="13" t="s">
        <v>212</v>
      </c>
      <c r="N275" s="13" t="s">
        <v>212</v>
      </c>
      <c r="O275" s="14" t="s">
        <v>212</v>
      </c>
    </row>
    <row r="276" spans="2:15" ht="15.75" x14ac:dyDescent="0.25">
      <c r="B276" s="11" t="s">
        <v>85</v>
      </c>
      <c r="C276" s="143">
        <v>0.6</v>
      </c>
      <c r="D276" s="144"/>
      <c r="E276" s="30">
        <v>0</v>
      </c>
      <c r="F276" s="30">
        <v>0</v>
      </c>
      <c r="G276" s="13" t="s">
        <v>212</v>
      </c>
      <c r="H276" s="13" t="s">
        <v>212</v>
      </c>
      <c r="I276" s="13" t="s">
        <v>212</v>
      </c>
      <c r="J276" s="13" t="s">
        <v>212</v>
      </c>
      <c r="K276" s="13" t="s">
        <v>212</v>
      </c>
      <c r="L276" s="13" t="s">
        <v>212</v>
      </c>
      <c r="M276" s="13" t="s">
        <v>212</v>
      </c>
      <c r="N276" s="13" t="s">
        <v>212</v>
      </c>
      <c r="O276" s="14" t="s">
        <v>212</v>
      </c>
    </row>
    <row r="277" spans="2:15" ht="15.75" x14ac:dyDescent="0.25">
      <c r="B277" s="11" t="s">
        <v>107</v>
      </c>
      <c r="C277" s="143">
        <v>0.6</v>
      </c>
      <c r="D277" s="144"/>
      <c r="E277" s="30">
        <v>1.3889</v>
      </c>
      <c r="F277" s="30">
        <v>0.3125</v>
      </c>
      <c r="G277" s="13" t="s">
        <v>212</v>
      </c>
      <c r="H277" s="13" t="s">
        <v>212</v>
      </c>
      <c r="I277" s="13" t="s">
        <v>212</v>
      </c>
      <c r="J277" s="13" t="s">
        <v>212</v>
      </c>
      <c r="K277" s="13" t="s">
        <v>212</v>
      </c>
      <c r="L277" s="13" t="s">
        <v>212</v>
      </c>
      <c r="M277" s="13" t="s">
        <v>212</v>
      </c>
      <c r="N277" s="13" t="s">
        <v>212</v>
      </c>
      <c r="O277" s="14" t="s">
        <v>212</v>
      </c>
    </row>
    <row r="278" spans="2:15" ht="31.5" x14ac:dyDescent="0.25">
      <c r="B278" s="11" t="s">
        <v>87</v>
      </c>
      <c r="C278" s="143">
        <v>0.4</v>
      </c>
      <c r="D278" s="144"/>
      <c r="E278" s="30">
        <v>1.1822999999999999</v>
      </c>
      <c r="F278" s="30">
        <v>1.198</v>
      </c>
      <c r="G278" s="13" t="s">
        <v>212</v>
      </c>
      <c r="H278" s="13" t="s">
        <v>212</v>
      </c>
      <c r="I278" s="13" t="s">
        <v>212</v>
      </c>
      <c r="J278" s="13" t="s">
        <v>212</v>
      </c>
      <c r="K278" s="13" t="s">
        <v>212</v>
      </c>
      <c r="L278" s="13" t="s">
        <v>212</v>
      </c>
      <c r="M278" s="13" t="s">
        <v>212</v>
      </c>
      <c r="N278" s="13" t="s">
        <v>212</v>
      </c>
      <c r="O278" s="14" t="s">
        <v>212</v>
      </c>
    </row>
    <row r="279" spans="2:15" ht="31.5" x14ac:dyDescent="0.25">
      <c r="B279" s="11" t="s">
        <v>88</v>
      </c>
      <c r="C279" s="143">
        <v>0.95</v>
      </c>
      <c r="D279" s="144"/>
      <c r="E279" s="30">
        <v>1.0827</v>
      </c>
      <c r="F279" s="30">
        <v>0.7218</v>
      </c>
      <c r="G279" s="13" t="s">
        <v>212</v>
      </c>
      <c r="H279" s="13" t="s">
        <v>212</v>
      </c>
      <c r="I279" s="13" t="s">
        <v>212</v>
      </c>
      <c r="J279" s="13" t="s">
        <v>212</v>
      </c>
      <c r="K279" s="13" t="s">
        <v>212</v>
      </c>
      <c r="L279" s="13" t="s">
        <v>212</v>
      </c>
      <c r="M279" s="13" t="s">
        <v>212</v>
      </c>
      <c r="N279" s="13" t="s">
        <v>212</v>
      </c>
      <c r="O279" s="14" t="s">
        <v>212</v>
      </c>
    </row>
    <row r="280" spans="2:15" ht="15.75" x14ac:dyDescent="0.25">
      <c r="B280" s="11" t="s">
        <v>108</v>
      </c>
      <c r="C280" s="143" t="s">
        <v>90</v>
      </c>
      <c r="D280" s="144"/>
      <c r="E280" s="30">
        <v>1.1765000000000001</v>
      </c>
      <c r="F280" s="30">
        <v>1.1765000000000001</v>
      </c>
      <c r="G280" s="13" t="s">
        <v>212</v>
      </c>
      <c r="H280" s="13" t="s">
        <v>212</v>
      </c>
      <c r="I280" s="13" t="s">
        <v>212</v>
      </c>
      <c r="J280" s="13" t="s">
        <v>212</v>
      </c>
      <c r="K280" s="13" t="s">
        <v>212</v>
      </c>
      <c r="L280" s="13" t="s">
        <v>212</v>
      </c>
      <c r="M280" s="13" t="s">
        <v>212</v>
      </c>
      <c r="N280" s="13" t="s">
        <v>212</v>
      </c>
      <c r="O280" s="14" t="s">
        <v>212</v>
      </c>
    </row>
    <row r="281" spans="2:15" ht="15.75" x14ac:dyDescent="0.25">
      <c r="B281" s="11" t="s">
        <v>109</v>
      </c>
      <c r="C281" s="143" t="s">
        <v>110</v>
      </c>
      <c r="D281" s="144"/>
      <c r="E281" s="30">
        <v>1.9547000000000001</v>
      </c>
      <c r="F281" s="30">
        <v>1.9547000000000001</v>
      </c>
      <c r="G281" s="13" t="s">
        <v>212</v>
      </c>
      <c r="H281" s="13" t="s">
        <v>212</v>
      </c>
      <c r="I281" s="13" t="s">
        <v>212</v>
      </c>
      <c r="J281" s="13" t="s">
        <v>212</v>
      </c>
      <c r="K281" s="13" t="s">
        <v>212</v>
      </c>
      <c r="L281" s="13" t="s">
        <v>212</v>
      </c>
      <c r="M281" s="13" t="s">
        <v>212</v>
      </c>
      <c r="N281" s="13" t="s">
        <v>212</v>
      </c>
      <c r="O281" s="14" t="s">
        <v>212</v>
      </c>
    </row>
    <row r="282" spans="2:15" ht="15.75" x14ac:dyDescent="0.25">
      <c r="B282" s="11" t="s">
        <v>67</v>
      </c>
      <c r="C282" s="143">
        <v>0.13</v>
      </c>
      <c r="D282" s="144"/>
      <c r="E282" s="30">
        <v>4.7000000000000002E-3</v>
      </c>
      <c r="F282" s="30">
        <v>8.3799999999999999E-2</v>
      </c>
      <c r="G282" s="13" t="s">
        <v>212</v>
      </c>
      <c r="H282" s="13" t="s">
        <v>212</v>
      </c>
      <c r="I282" s="13" t="s">
        <v>212</v>
      </c>
      <c r="J282" s="13" t="s">
        <v>212</v>
      </c>
      <c r="K282" s="13" t="s">
        <v>212</v>
      </c>
      <c r="L282" s="13" t="s">
        <v>212</v>
      </c>
      <c r="M282" s="13" t="s">
        <v>212</v>
      </c>
      <c r="N282" s="13" t="s">
        <v>212</v>
      </c>
      <c r="O282" s="14" t="s">
        <v>212</v>
      </c>
    </row>
    <row r="283" spans="2:15" ht="15.75" x14ac:dyDescent="0.25">
      <c r="B283" s="11" t="s">
        <v>68</v>
      </c>
      <c r="C283" s="143" t="s">
        <v>93</v>
      </c>
      <c r="D283" s="144"/>
      <c r="E283" s="30" t="s">
        <v>59</v>
      </c>
      <c r="F283" s="30">
        <v>1.0839000000000001</v>
      </c>
      <c r="G283" s="13" t="s">
        <v>212</v>
      </c>
      <c r="H283" s="13" t="s">
        <v>212</v>
      </c>
      <c r="I283" s="13" t="s">
        <v>212</v>
      </c>
      <c r="J283" s="13" t="s">
        <v>212</v>
      </c>
      <c r="K283" s="13" t="s">
        <v>212</v>
      </c>
      <c r="L283" s="13" t="s">
        <v>212</v>
      </c>
      <c r="M283" s="13" t="s">
        <v>212</v>
      </c>
      <c r="N283" s="13" t="s">
        <v>212</v>
      </c>
      <c r="O283" s="14" t="s">
        <v>212</v>
      </c>
    </row>
    <row r="284" spans="2:15" ht="31.5" x14ac:dyDescent="0.25">
      <c r="B284" s="11" t="s">
        <v>111</v>
      </c>
      <c r="C284" s="143">
        <v>0.5</v>
      </c>
      <c r="D284" s="144"/>
      <c r="E284" s="30">
        <v>0.7944</v>
      </c>
      <c r="F284" s="30">
        <v>1.31</v>
      </c>
      <c r="G284" s="13" t="s">
        <v>212</v>
      </c>
      <c r="H284" s="13" t="s">
        <v>212</v>
      </c>
      <c r="I284" s="13" t="s">
        <v>212</v>
      </c>
      <c r="J284" s="13" t="s">
        <v>212</v>
      </c>
      <c r="K284" s="13" t="s">
        <v>212</v>
      </c>
      <c r="L284" s="13" t="s">
        <v>212</v>
      </c>
      <c r="M284" s="13" t="s">
        <v>212</v>
      </c>
      <c r="N284" s="13" t="s">
        <v>212</v>
      </c>
      <c r="O284" s="14" t="s">
        <v>212</v>
      </c>
    </row>
    <row r="285" spans="2:15" ht="15.75" x14ac:dyDescent="0.25">
      <c r="B285" s="11" t="s">
        <v>70</v>
      </c>
      <c r="C285" s="143">
        <v>0.5</v>
      </c>
      <c r="D285" s="144"/>
      <c r="E285" s="30" t="s">
        <v>59</v>
      </c>
      <c r="F285" s="30">
        <v>0.25800000000000001</v>
      </c>
      <c r="G285" s="13" t="s">
        <v>212</v>
      </c>
      <c r="H285" s="13" t="s">
        <v>212</v>
      </c>
      <c r="I285" s="13" t="s">
        <v>212</v>
      </c>
      <c r="J285" s="13" t="s">
        <v>212</v>
      </c>
      <c r="K285" s="13" t="s">
        <v>212</v>
      </c>
      <c r="L285" s="13" t="s">
        <v>212</v>
      </c>
      <c r="M285" s="13" t="s">
        <v>212</v>
      </c>
      <c r="N285" s="13" t="s">
        <v>212</v>
      </c>
      <c r="O285" s="14" t="s">
        <v>212</v>
      </c>
    </row>
    <row r="286" spans="2:15" ht="15.75" x14ac:dyDescent="0.25">
      <c r="B286" s="11" t="s">
        <v>96</v>
      </c>
      <c r="C286" s="143" t="s">
        <v>97</v>
      </c>
      <c r="D286" s="144"/>
      <c r="E286" s="30">
        <v>0.78400000000000003</v>
      </c>
      <c r="F286" s="30">
        <v>0.75660000000000005</v>
      </c>
      <c r="G286" s="13" t="s">
        <v>212</v>
      </c>
      <c r="H286" s="13" t="s">
        <v>212</v>
      </c>
      <c r="I286" s="13" t="s">
        <v>212</v>
      </c>
      <c r="J286" s="13" t="s">
        <v>212</v>
      </c>
      <c r="K286" s="13" t="s">
        <v>212</v>
      </c>
      <c r="L286" s="13" t="s">
        <v>212</v>
      </c>
      <c r="M286" s="13" t="s">
        <v>212</v>
      </c>
      <c r="N286" s="13" t="s">
        <v>212</v>
      </c>
      <c r="O286" s="14" t="s">
        <v>212</v>
      </c>
    </row>
    <row r="287" spans="2:15" ht="15.75" x14ac:dyDescent="0.25">
      <c r="B287" s="11" t="s">
        <v>98</v>
      </c>
      <c r="C287" s="143" t="s">
        <v>99</v>
      </c>
      <c r="D287" s="144"/>
      <c r="E287" s="30">
        <v>0.82210000000000005</v>
      </c>
      <c r="F287" s="30">
        <v>0.78200000000000003</v>
      </c>
      <c r="G287" s="13" t="s">
        <v>212</v>
      </c>
      <c r="H287" s="13" t="s">
        <v>212</v>
      </c>
      <c r="I287" s="13" t="s">
        <v>212</v>
      </c>
      <c r="J287" s="13" t="s">
        <v>212</v>
      </c>
      <c r="K287" s="13" t="s">
        <v>212</v>
      </c>
      <c r="L287" s="13" t="s">
        <v>212</v>
      </c>
      <c r="M287" s="13" t="s">
        <v>212</v>
      </c>
      <c r="N287" s="13" t="s">
        <v>212</v>
      </c>
      <c r="O287" s="14" t="s">
        <v>212</v>
      </c>
    </row>
    <row r="288" spans="2:15" ht="15.75" x14ac:dyDescent="0.25">
      <c r="B288" s="11" t="s">
        <v>100</v>
      </c>
      <c r="C288" s="143" t="s">
        <v>101</v>
      </c>
      <c r="D288" s="144"/>
      <c r="E288" s="30">
        <v>1</v>
      </c>
      <c r="F288" s="30">
        <v>9.2932000000000006</v>
      </c>
      <c r="G288" s="13" t="s">
        <v>212</v>
      </c>
      <c r="H288" s="13" t="s">
        <v>212</v>
      </c>
      <c r="I288" s="13" t="s">
        <v>212</v>
      </c>
      <c r="J288" s="13" t="s">
        <v>212</v>
      </c>
      <c r="K288" s="13" t="s">
        <v>212</v>
      </c>
      <c r="L288" s="13" t="s">
        <v>212</v>
      </c>
      <c r="M288" s="13" t="s">
        <v>212</v>
      </c>
      <c r="N288" s="13" t="s">
        <v>212</v>
      </c>
      <c r="O288" s="14" t="s">
        <v>212</v>
      </c>
    </row>
    <row r="289" spans="2:15" ht="15.75" x14ac:dyDescent="0.25">
      <c r="B289" s="11" t="s">
        <v>102</v>
      </c>
      <c r="C289" s="143">
        <v>0.01</v>
      </c>
      <c r="D289" s="144"/>
      <c r="E289" s="30" t="s">
        <v>59</v>
      </c>
      <c r="F289" s="30" t="s">
        <v>59</v>
      </c>
      <c r="G289" s="13" t="s">
        <v>212</v>
      </c>
      <c r="H289" s="13" t="s">
        <v>212</v>
      </c>
      <c r="I289" s="13" t="s">
        <v>212</v>
      </c>
      <c r="J289" s="13" t="s">
        <v>212</v>
      </c>
      <c r="K289" s="13" t="s">
        <v>212</v>
      </c>
      <c r="L289" s="13" t="s">
        <v>212</v>
      </c>
      <c r="M289" s="13" t="s">
        <v>212</v>
      </c>
      <c r="N289" s="13" t="s">
        <v>212</v>
      </c>
      <c r="O289" s="14" t="s">
        <v>212</v>
      </c>
    </row>
    <row r="290" spans="2:15" ht="32.25" thickBot="1" x14ac:dyDescent="0.3">
      <c r="B290" s="18" t="s">
        <v>112</v>
      </c>
      <c r="C290" s="133">
        <v>0.5</v>
      </c>
      <c r="D290" s="134"/>
      <c r="E290" s="33">
        <v>1.1686000000000001</v>
      </c>
      <c r="F290" s="33">
        <v>1.26</v>
      </c>
      <c r="G290" s="20" t="s">
        <v>212</v>
      </c>
      <c r="H290" s="20" t="s">
        <v>212</v>
      </c>
      <c r="I290" s="20" t="s">
        <v>212</v>
      </c>
      <c r="J290" s="20" t="s">
        <v>212</v>
      </c>
      <c r="K290" s="20" t="s">
        <v>212</v>
      </c>
      <c r="L290" s="20" t="s">
        <v>212</v>
      </c>
      <c r="M290" s="20" t="s">
        <v>212</v>
      </c>
      <c r="N290" s="20" t="s">
        <v>212</v>
      </c>
      <c r="O290" s="21" t="s">
        <v>212</v>
      </c>
    </row>
    <row r="291" spans="2:15" ht="16.5" thickBot="1" x14ac:dyDescent="0.3"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</row>
    <row r="292" spans="2:15" x14ac:dyDescent="0.25">
      <c r="B292" s="164" t="s">
        <v>154</v>
      </c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6"/>
    </row>
    <row r="293" spans="2:15" x14ac:dyDescent="0.25">
      <c r="B293" s="195" t="s">
        <v>5</v>
      </c>
      <c r="C293" s="141" t="s">
        <v>46</v>
      </c>
      <c r="D293" s="137"/>
      <c r="E293" s="152" t="s">
        <v>47</v>
      </c>
      <c r="F293" s="152" t="s">
        <v>48</v>
      </c>
      <c r="G293" s="152" t="s">
        <v>49</v>
      </c>
      <c r="H293" s="152" t="s">
        <v>50</v>
      </c>
      <c r="I293" s="152" t="s">
        <v>51</v>
      </c>
      <c r="J293" s="152" t="s">
        <v>52</v>
      </c>
      <c r="K293" s="152" t="s">
        <v>53</v>
      </c>
      <c r="L293" s="152" t="s">
        <v>54</v>
      </c>
      <c r="M293" s="152" t="s">
        <v>55</v>
      </c>
      <c r="N293" s="152" t="s">
        <v>56</v>
      </c>
      <c r="O293" s="184" t="s">
        <v>57</v>
      </c>
    </row>
    <row r="294" spans="2:15" x14ac:dyDescent="0.25">
      <c r="B294" s="195"/>
      <c r="C294" s="142"/>
      <c r="D294" s="140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84"/>
    </row>
    <row r="295" spans="2:15" ht="15.75" x14ac:dyDescent="0.25">
      <c r="B295" s="11" t="s">
        <v>105</v>
      </c>
      <c r="C295" s="143">
        <v>1</v>
      </c>
      <c r="D295" s="144"/>
      <c r="E295" s="34" t="s">
        <v>59</v>
      </c>
      <c r="F295" s="30">
        <v>0.97709999999999997</v>
      </c>
      <c r="G295" s="13" t="s">
        <v>212</v>
      </c>
      <c r="H295" s="13" t="s">
        <v>212</v>
      </c>
      <c r="I295" s="13" t="s">
        <v>212</v>
      </c>
      <c r="J295" s="13" t="s">
        <v>212</v>
      </c>
      <c r="K295" s="13" t="s">
        <v>212</v>
      </c>
      <c r="L295" s="13" t="s">
        <v>212</v>
      </c>
      <c r="M295" s="13" t="s">
        <v>212</v>
      </c>
      <c r="N295" s="13" t="s">
        <v>212</v>
      </c>
      <c r="O295" s="14" t="s">
        <v>212</v>
      </c>
    </row>
    <row r="296" spans="2:15" ht="15.75" x14ac:dyDescent="0.25">
      <c r="B296" s="11" t="s">
        <v>80</v>
      </c>
      <c r="C296" s="143">
        <v>1</v>
      </c>
      <c r="D296" s="144"/>
      <c r="E296" s="34" t="s">
        <v>59</v>
      </c>
      <c r="F296" s="30">
        <v>0.6</v>
      </c>
      <c r="G296" s="13" t="s">
        <v>212</v>
      </c>
      <c r="H296" s="13" t="s">
        <v>212</v>
      </c>
      <c r="I296" s="13" t="s">
        <v>212</v>
      </c>
      <c r="J296" s="13" t="s">
        <v>212</v>
      </c>
      <c r="K296" s="13" t="s">
        <v>212</v>
      </c>
      <c r="L296" s="13" t="s">
        <v>212</v>
      </c>
      <c r="M296" s="13" t="s">
        <v>212</v>
      </c>
      <c r="N296" s="13" t="s">
        <v>212</v>
      </c>
      <c r="O296" s="14" t="s">
        <v>212</v>
      </c>
    </row>
    <row r="297" spans="2:15" ht="31.5" x14ac:dyDescent="0.25">
      <c r="B297" s="11" t="s">
        <v>81</v>
      </c>
      <c r="C297" s="143">
        <v>1</v>
      </c>
      <c r="D297" s="144"/>
      <c r="E297" s="34" t="s">
        <v>59</v>
      </c>
      <c r="F297" s="30" t="s">
        <v>59</v>
      </c>
      <c r="G297" s="13" t="s">
        <v>212</v>
      </c>
      <c r="H297" s="13" t="s">
        <v>212</v>
      </c>
      <c r="I297" s="13" t="s">
        <v>212</v>
      </c>
      <c r="J297" s="13" t="s">
        <v>212</v>
      </c>
      <c r="K297" s="13" t="s">
        <v>212</v>
      </c>
      <c r="L297" s="13" t="s">
        <v>212</v>
      </c>
      <c r="M297" s="13" t="s">
        <v>212</v>
      </c>
      <c r="N297" s="13" t="s">
        <v>212</v>
      </c>
      <c r="O297" s="14" t="s">
        <v>212</v>
      </c>
    </row>
    <row r="298" spans="2:15" ht="31.5" x14ac:dyDescent="0.25">
      <c r="B298" s="11" t="s">
        <v>82</v>
      </c>
      <c r="C298" s="143">
        <v>1</v>
      </c>
      <c r="D298" s="144"/>
      <c r="E298" s="34" t="s">
        <v>59</v>
      </c>
      <c r="F298" s="30" t="s">
        <v>59</v>
      </c>
      <c r="G298" s="13" t="s">
        <v>212</v>
      </c>
      <c r="H298" s="13" t="s">
        <v>212</v>
      </c>
      <c r="I298" s="13" t="s">
        <v>212</v>
      </c>
      <c r="J298" s="13" t="s">
        <v>212</v>
      </c>
      <c r="K298" s="13" t="s">
        <v>212</v>
      </c>
      <c r="L298" s="13" t="s">
        <v>212</v>
      </c>
      <c r="M298" s="13" t="s">
        <v>212</v>
      </c>
      <c r="N298" s="13" t="s">
        <v>212</v>
      </c>
      <c r="O298" s="14" t="s">
        <v>212</v>
      </c>
    </row>
    <row r="299" spans="2:15" ht="15.75" x14ac:dyDescent="0.25">
      <c r="B299" s="11" t="s">
        <v>66</v>
      </c>
      <c r="C299" s="143">
        <v>0.01</v>
      </c>
      <c r="D299" s="144"/>
      <c r="E299" s="34" t="s">
        <v>59</v>
      </c>
      <c r="F299" s="30" t="s">
        <v>59</v>
      </c>
      <c r="G299" s="13" t="s">
        <v>212</v>
      </c>
      <c r="H299" s="13" t="s">
        <v>212</v>
      </c>
      <c r="I299" s="13" t="s">
        <v>212</v>
      </c>
      <c r="J299" s="13" t="s">
        <v>212</v>
      </c>
      <c r="K299" s="13" t="s">
        <v>212</v>
      </c>
      <c r="L299" s="13" t="s">
        <v>212</v>
      </c>
      <c r="M299" s="13" t="s">
        <v>212</v>
      </c>
      <c r="N299" s="13" t="s">
        <v>212</v>
      </c>
      <c r="O299" s="14" t="s">
        <v>212</v>
      </c>
    </row>
    <row r="300" spans="2:15" ht="15.75" x14ac:dyDescent="0.25">
      <c r="B300" s="11" t="s">
        <v>75</v>
      </c>
      <c r="C300" s="143" t="s">
        <v>83</v>
      </c>
      <c r="D300" s="144"/>
      <c r="E300" s="34" t="s">
        <v>59</v>
      </c>
      <c r="F300" s="30">
        <v>0.05</v>
      </c>
      <c r="G300" s="13" t="s">
        <v>212</v>
      </c>
      <c r="H300" s="13" t="s">
        <v>212</v>
      </c>
      <c r="I300" s="13" t="s">
        <v>212</v>
      </c>
      <c r="J300" s="13" t="s">
        <v>212</v>
      </c>
      <c r="K300" s="13" t="s">
        <v>212</v>
      </c>
      <c r="L300" s="13" t="s">
        <v>212</v>
      </c>
      <c r="M300" s="13" t="s">
        <v>212</v>
      </c>
      <c r="N300" s="13" t="s">
        <v>212</v>
      </c>
      <c r="O300" s="14" t="s">
        <v>212</v>
      </c>
    </row>
    <row r="301" spans="2:15" ht="31.5" x14ac:dyDescent="0.25">
      <c r="B301" s="11" t="s">
        <v>106</v>
      </c>
      <c r="C301" s="143">
        <v>0.6</v>
      </c>
      <c r="D301" s="144"/>
      <c r="E301" s="30">
        <v>1.1111</v>
      </c>
      <c r="F301" s="30">
        <v>1.3332999999999999</v>
      </c>
      <c r="G301" s="13" t="s">
        <v>212</v>
      </c>
      <c r="H301" s="13" t="s">
        <v>212</v>
      </c>
      <c r="I301" s="13" t="s">
        <v>212</v>
      </c>
      <c r="J301" s="13" t="s">
        <v>212</v>
      </c>
      <c r="K301" s="13" t="s">
        <v>212</v>
      </c>
      <c r="L301" s="13" t="s">
        <v>212</v>
      </c>
      <c r="M301" s="13" t="s">
        <v>212</v>
      </c>
      <c r="N301" s="13" t="s">
        <v>212</v>
      </c>
      <c r="O301" s="14" t="s">
        <v>212</v>
      </c>
    </row>
    <row r="302" spans="2:15" ht="15.75" x14ac:dyDescent="0.25">
      <c r="B302" s="11" t="s">
        <v>85</v>
      </c>
      <c r="C302" s="143">
        <v>0.6</v>
      </c>
      <c r="D302" s="144"/>
      <c r="E302" s="30">
        <v>0</v>
      </c>
      <c r="F302" s="30">
        <v>0</v>
      </c>
      <c r="G302" s="13" t="s">
        <v>212</v>
      </c>
      <c r="H302" s="13" t="s">
        <v>212</v>
      </c>
      <c r="I302" s="13" t="s">
        <v>212</v>
      </c>
      <c r="J302" s="13" t="s">
        <v>212</v>
      </c>
      <c r="K302" s="13" t="s">
        <v>212</v>
      </c>
      <c r="L302" s="13" t="s">
        <v>212</v>
      </c>
      <c r="M302" s="13" t="s">
        <v>212</v>
      </c>
      <c r="N302" s="13" t="s">
        <v>212</v>
      </c>
      <c r="O302" s="14" t="s">
        <v>212</v>
      </c>
    </row>
    <row r="303" spans="2:15" ht="15.75" x14ac:dyDescent="0.25">
      <c r="B303" s="11" t="s">
        <v>107</v>
      </c>
      <c r="C303" s="143">
        <v>0.6</v>
      </c>
      <c r="D303" s="144"/>
      <c r="E303" s="30">
        <v>1.6667000000000001</v>
      </c>
      <c r="F303" s="30">
        <v>2.38</v>
      </c>
      <c r="G303" s="13" t="s">
        <v>212</v>
      </c>
      <c r="H303" s="13" t="s">
        <v>212</v>
      </c>
      <c r="I303" s="13" t="s">
        <v>212</v>
      </c>
      <c r="J303" s="13" t="s">
        <v>212</v>
      </c>
      <c r="K303" s="13" t="s">
        <v>212</v>
      </c>
      <c r="L303" s="13" t="s">
        <v>212</v>
      </c>
      <c r="M303" s="13" t="s">
        <v>212</v>
      </c>
      <c r="N303" s="13" t="s">
        <v>212</v>
      </c>
      <c r="O303" s="14" t="s">
        <v>212</v>
      </c>
    </row>
    <row r="304" spans="2:15" ht="31.5" x14ac:dyDescent="0.25">
      <c r="B304" s="11" t="s">
        <v>87</v>
      </c>
      <c r="C304" s="143">
        <v>0.4</v>
      </c>
      <c r="D304" s="144"/>
      <c r="E304" s="30">
        <v>1.026</v>
      </c>
      <c r="F304" s="30">
        <v>1.0543</v>
      </c>
      <c r="G304" s="13" t="s">
        <v>212</v>
      </c>
      <c r="H304" s="13" t="s">
        <v>212</v>
      </c>
      <c r="I304" s="13" t="s">
        <v>212</v>
      </c>
      <c r="J304" s="13" t="s">
        <v>212</v>
      </c>
      <c r="K304" s="13" t="s">
        <v>212</v>
      </c>
      <c r="L304" s="13" t="s">
        <v>212</v>
      </c>
      <c r="M304" s="13" t="s">
        <v>212</v>
      </c>
      <c r="N304" s="13" t="s">
        <v>212</v>
      </c>
      <c r="O304" s="14" t="s">
        <v>212</v>
      </c>
    </row>
    <row r="305" spans="2:15" ht="31.5" x14ac:dyDescent="0.25">
      <c r="B305" s="11" t="s">
        <v>88</v>
      </c>
      <c r="C305" s="143">
        <v>0.95</v>
      </c>
      <c r="D305" s="144"/>
      <c r="E305" s="30">
        <v>1.0024999999999999</v>
      </c>
      <c r="F305" s="30">
        <v>1.0439000000000001</v>
      </c>
      <c r="G305" s="13" t="s">
        <v>212</v>
      </c>
      <c r="H305" s="13" t="s">
        <v>212</v>
      </c>
      <c r="I305" s="13" t="s">
        <v>212</v>
      </c>
      <c r="J305" s="13" t="s">
        <v>212</v>
      </c>
      <c r="K305" s="13" t="s">
        <v>212</v>
      </c>
      <c r="L305" s="13" t="s">
        <v>212</v>
      </c>
      <c r="M305" s="13" t="s">
        <v>212</v>
      </c>
      <c r="N305" s="13" t="s">
        <v>212</v>
      </c>
      <c r="O305" s="14" t="s">
        <v>212</v>
      </c>
    </row>
    <row r="306" spans="2:15" ht="15.75" x14ac:dyDescent="0.25">
      <c r="B306" s="11" t="s">
        <v>108</v>
      </c>
      <c r="C306" s="143" t="s">
        <v>90</v>
      </c>
      <c r="D306" s="144"/>
      <c r="E306" s="30">
        <v>1</v>
      </c>
      <c r="F306" s="30">
        <v>1</v>
      </c>
      <c r="G306" s="13" t="s">
        <v>212</v>
      </c>
      <c r="H306" s="13" t="s">
        <v>212</v>
      </c>
      <c r="I306" s="13" t="s">
        <v>212</v>
      </c>
      <c r="J306" s="13" t="s">
        <v>212</v>
      </c>
      <c r="K306" s="13" t="s">
        <v>212</v>
      </c>
      <c r="L306" s="13" t="s">
        <v>212</v>
      </c>
      <c r="M306" s="13" t="s">
        <v>212</v>
      </c>
      <c r="N306" s="13" t="s">
        <v>212</v>
      </c>
      <c r="O306" s="14" t="s">
        <v>212</v>
      </c>
    </row>
    <row r="307" spans="2:15" ht="15.75" x14ac:dyDescent="0.25">
      <c r="B307" s="11" t="s">
        <v>109</v>
      </c>
      <c r="C307" s="143" t="s">
        <v>110</v>
      </c>
      <c r="D307" s="144"/>
      <c r="E307" s="30">
        <v>1.6927000000000001</v>
      </c>
      <c r="F307" s="30">
        <v>1.69</v>
      </c>
      <c r="G307" s="13" t="s">
        <v>212</v>
      </c>
      <c r="H307" s="13" t="s">
        <v>212</v>
      </c>
      <c r="I307" s="13" t="s">
        <v>212</v>
      </c>
      <c r="J307" s="13" t="s">
        <v>212</v>
      </c>
      <c r="K307" s="13" t="s">
        <v>212</v>
      </c>
      <c r="L307" s="13" t="s">
        <v>212</v>
      </c>
      <c r="M307" s="13" t="s">
        <v>212</v>
      </c>
      <c r="N307" s="13" t="s">
        <v>212</v>
      </c>
      <c r="O307" s="14" t="s">
        <v>212</v>
      </c>
    </row>
    <row r="308" spans="2:15" ht="15.75" x14ac:dyDescent="0.25">
      <c r="B308" s="11" t="s">
        <v>67</v>
      </c>
      <c r="C308" s="143">
        <v>0.13</v>
      </c>
      <c r="D308" s="144"/>
      <c r="E308" s="30">
        <v>0.44</v>
      </c>
      <c r="F308" s="30">
        <v>7.4700000000000003E-2</v>
      </c>
      <c r="G308" s="13" t="s">
        <v>212</v>
      </c>
      <c r="H308" s="13" t="s">
        <v>212</v>
      </c>
      <c r="I308" s="13" t="s">
        <v>212</v>
      </c>
      <c r="J308" s="13" t="s">
        <v>212</v>
      </c>
      <c r="K308" s="13" t="s">
        <v>212</v>
      </c>
      <c r="L308" s="13" t="s">
        <v>212</v>
      </c>
      <c r="M308" s="13" t="s">
        <v>212</v>
      </c>
      <c r="N308" s="13" t="s">
        <v>212</v>
      </c>
      <c r="O308" s="14" t="s">
        <v>212</v>
      </c>
    </row>
    <row r="309" spans="2:15" ht="15.75" x14ac:dyDescent="0.25">
      <c r="B309" s="11" t="s">
        <v>68</v>
      </c>
      <c r="C309" s="143" t="s">
        <v>93</v>
      </c>
      <c r="D309" s="144"/>
      <c r="E309" s="30">
        <v>1.0591999999999999</v>
      </c>
      <c r="F309" s="30">
        <v>0.75509999999999999</v>
      </c>
      <c r="G309" s="13" t="s">
        <v>212</v>
      </c>
      <c r="H309" s="13" t="s">
        <v>212</v>
      </c>
      <c r="I309" s="13" t="s">
        <v>212</v>
      </c>
      <c r="J309" s="13" t="s">
        <v>212</v>
      </c>
      <c r="K309" s="13" t="s">
        <v>212</v>
      </c>
      <c r="L309" s="13" t="s">
        <v>212</v>
      </c>
      <c r="M309" s="13" t="s">
        <v>212</v>
      </c>
      <c r="N309" s="13" t="s">
        <v>212</v>
      </c>
      <c r="O309" s="14" t="s">
        <v>212</v>
      </c>
    </row>
    <row r="310" spans="2:15" ht="31.5" x14ac:dyDescent="0.25">
      <c r="B310" s="11" t="s">
        <v>111</v>
      </c>
      <c r="C310" s="143">
        <v>0.5</v>
      </c>
      <c r="D310" s="144"/>
      <c r="E310" s="30">
        <v>1.6217999999999999</v>
      </c>
      <c r="F310" s="30">
        <v>1.6392</v>
      </c>
      <c r="G310" s="13" t="s">
        <v>212</v>
      </c>
      <c r="H310" s="13" t="s">
        <v>212</v>
      </c>
      <c r="I310" s="13" t="s">
        <v>212</v>
      </c>
      <c r="J310" s="13" t="s">
        <v>212</v>
      </c>
      <c r="K310" s="13" t="s">
        <v>212</v>
      </c>
      <c r="L310" s="13" t="s">
        <v>212</v>
      </c>
      <c r="M310" s="13" t="s">
        <v>212</v>
      </c>
      <c r="N310" s="13" t="s">
        <v>212</v>
      </c>
      <c r="O310" s="14" t="s">
        <v>212</v>
      </c>
    </row>
    <row r="311" spans="2:15" ht="15.75" x14ac:dyDescent="0.25">
      <c r="B311" s="11" t="s">
        <v>70</v>
      </c>
      <c r="C311" s="143">
        <v>0.5</v>
      </c>
      <c r="D311" s="144"/>
      <c r="E311" s="30" t="s">
        <v>59</v>
      </c>
      <c r="F311" s="30">
        <v>3.2199999999999999E-2</v>
      </c>
      <c r="G311" s="13" t="s">
        <v>212</v>
      </c>
      <c r="H311" s="13" t="s">
        <v>212</v>
      </c>
      <c r="I311" s="13" t="s">
        <v>212</v>
      </c>
      <c r="J311" s="13" t="s">
        <v>212</v>
      </c>
      <c r="K311" s="13" t="s">
        <v>212</v>
      </c>
      <c r="L311" s="13" t="s">
        <v>212</v>
      </c>
      <c r="M311" s="13" t="s">
        <v>212</v>
      </c>
      <c r="N311" s="13" t="s">
        <v>212</v>
      </c>
      <c r="O311" s="14" t="s">
        <v>212</v>
      </c>
    </row>
    <row r="312" spans="2:15" ht="15.75" x14ac:dyDescent="0.25">
      <c r="B312" s="11" t="s">
        <v>96</v>
      </c>
      <c r="C312" s="143" t="s">
        <v>97</v>
      </c>
      <c r="D312" s="144"/>
      <c r="E312" s="30">
        <v>0.85640000000000005</v>
      </c>
      <c r="F312" s="30">
        <v>0.85540000000000005</v>
      </c>
      <c r="G312" s="13" t="s">
        <v>212</v>
      </c>
      <c r="H312" s="13" t="s">
        <v>212</v>
      </c>
      <c r="I312" s="13" t="s">
        <v>212</v>
      </c>
      <c r="J312" s="13" t="s">
        <v>212</v>
      </c>
      <c r="K312" s="13" t="s">
        <v>212</v>
      </c>
      <c r="L312" s="13" t="s">
        <v>212</v>
      </c>
      <c r="M312" s="13" t="s">
        <v>212</v>
      </c>
      <c r="N312" s="13" t="s">
        <v>212</v>
      </c>
      <c r="O312" s="14" t="s">
        <v>212</v>
      </c>
    </row>
    <row r="313" spans="2:15" ht="15.75" x14ac:dyDescent="0.25">
      <c r="B313" s="11" t="s">
        <v>98</v>
      </c>
      <c r="C313" s="143" t="s">
        <v>99</v>
      </c>
      <c r="D313" s="144"/>
      <c r="E313" s="30">
        <v>0.71430000000000005</v>
      </c>
      <c r="F313" s="30">
        <v>0.83830000000000005</v>
      </c>
      <c r="G313" s="13" t="s">
        <v>212</v>
      </c>
      <c r="H313" s="13" t="s">
        <v>212</v>
      </c>
      <c r="I313" s="13" t="s">
        <v>212</v>
      </c>
      <c r="J313" s="13" t="s">
        <v>212</v>
      </c>
      <c r="K313" s="13" t="s">
        <v>212</v>
      </c>
      <c r="L313" s="13" t="s">
        <v>212</v>
      </c>
      <c r="M313" s="13" t="s">
        <v>212</v>
      </c>
      <c r="N313" s="13" t="s">
        <v>212</v>
      </c>
      <c r="O313" s="14" t="s">
        <v>212</v>
      </c>
    </row>
    <row r="314" spans="2:15" ht="15.75" x14ac:dyDescent="0.25">
      <c r="B314" s="11" t="s">
        <v>100</v>
      </c>
      <c r="C314" s="143" t="s">
        <v>101</v>
      </c>
      <c r="D314" s="144"/>
      <c r="E314" s="30">
        <v>1</v>
      </c>
      <c r="F314" s="30">
        <v>2.2776000000000001</v>
      </c>
      <c r="G314" s="13" t="s">
        <v>212</v>
      </c>
      <c r="H314" s="13" t="s">
        <v>212</v>
      </c>
      <c r="I314" s="13" t="s">
        <v>212</v>
      </c>
      <c r="J314" s="13" t="s">
        <v>212</v>
      </c>
      <c r="K314" s="13" t="s">
        <v>212</v>
      </c>
      <c r="L314" s="13" t="s">
        <v>212</v>
      </c>
      <c r="M314" s="13" t="s">
        <v>212</v>
      </c>
      <c r="N314" s="13" t="s">
        <v>212</v>
      </c>
      <c r="O314" s="14" t="s">
        <v>212</v>
      </c>
    </row>
    <row r="315" spans="2:15" ht="15.75" x14ac:dyDescent="0.25">
      <c r="B315" s="11" t="s">
        <v>102</v>
      </c>
      <c r="C315" s="143">
        <v>0.01</v>
      </c>
      <c r="D315" s="144"/>
      <c r="E315" s="30">
        <v>5.7299999999999997E-2</v>
      </c>
      <c r="F315" s="30">
        <v>0.08</v>
      </c>
      <c r="G315" s="13" t="s">
        <v>212</v>
      </c>
      <c r="H315" s="13" t="s">
        <v>212</v>
      </c>
      <c r="I315" s="13" t="s">
        <v>212</v>
      </c>
      <c r="J315" s="13" t="s">
        <v>212</v>
      </c>
      <c r="K315" s="13" t="s">
        <v>212</v>
      </c>
      <c r="L315" s="13" t="s">
        <v>212</v>
      </c>
      <c r="M315" s="13" t="s">
        <v>212</v>
      </c>
      <c r="N315" s="13" t="s">
        <v>212</v>
      </c>
      <c r="O315" s="14" t="s">
        <v>212</v>
      </c>
    </row>
    <row r="316" spans="2:15" ht="32.25" thickBot="1" x14ac:dyDescent="0.3">
      <c r="B316" s="18" t="s">
        <v>112</v>
      </c>
      <c r="C316" s="133">
        <v>0.5</v>
      </c>
      <c r="D316" s="134"/>
      <c r="E316" s="33">
        <v>1.2436</v>
      </c>
      <c r="F316" s="33">
        <v>1.2987</v>
      </c>
      <c r="G316" s="20" t="s">
        <v>212</v>
      </c>
      <c r="H316" s="20" t="s">
        <v>212</v>
      </c>
      <c r="I316" s="20" t="s">
        <v>212</v>
      </c>
      <c r="J316" s="20" t="s">
        <v>212</v>
      </c>
      <c r="K316" s="20" t="s">
        <v>212</v>
      </c>
      <c r="L316" s="20" t="s">
        <v>212</v>
      </c>
      <c r="M316" s="20" t="s">
        <v>212</v>
      </c>
      <c r="N316" s="20" t="s">
        <v>212</v>
      </c>
      <c r="O316" s="21" t="s">
        <v>212</v>
      </c>
    </row>
    <row r="317" spans="2:15" ht="15.75" thickBot="1" x14ac:dyDescent="0.3"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</row>
    <row r="318" spans="2:15" x14ac:dyDescent="0.25">
      <c r="B318" s="164" t="s">
        <v>155</v>
      </c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6"/>
    </row>
    <row r="319" spans="2:15" x14ac:dyDescent="0.25">
      <c r="B319" s="195" t="s">
        <v>5</v>
      </c>
      <c r="C319" s="141" t="s">
        <v>46</v>
      </c>
      <c r="D319" s="137"/>
      <c r="E319" s="152" t="s">
        <v>47</v>
      </c>
      <c r="F319" s="152" t="s">
        <v>48</v>
      </c>
      <c r="G319" s="152" t="s">
        <v>49</v>
      </c>
      <c r="H319" s="152" t="s">
        <v>50</v>
      </c>
      <c r="I319" s="152" t="s">
        <v>51</v>
      </c>
      <c r="J319" s="152" t="s">
        <v>52</v>
      </c>
      <c r="K319" s="152" t="s">
        <v>53</v>
      </c>
      <c r="L319" s="152" t="s">
        <v>54</v>
      </c>
      <c r="M319" s="152" t="s">
        <v>55</v>
      </c>
      <c r="N319" s="152" t="s">
        <v>56</v>
      </c>
      <c r="O319" s="184" t="s">
        <v>57</v>
      </c>
    </row>
    <row r="320" spans="2:15" x14ac:dyDescent="0.25">
      <c r="B320" s="195"/>
      <c r="C320" s="142"/>
      <c r="D320" s="140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84"/>
    </row>
    <row r="321" spans="2:15" ht="15.75" x14ac:dyDescent="0.25">
      <c r="B321" s="11" t="s">
        <v>114</v>
      </c>
      <c r="C321" s="143">
        <v>1</v>
      </c>
      <c r="D321" s="144"/>
      <c r="E321" s="36">
        <v>0.33979999999999999</v>
      </c>
      <c r="F321" s="36">
        <v>1.3403</v>
      </c>
      <c r="G321" s="13" t="s">
        <v>212</v>
      </c>
      <c r="H321" s="13" t="s">
        <v>212</v>
      </c>
      <c r="I321" s="13" t="s">
        <v>212</v>
      </c>
      <c r="J321" s="13" t="s">
        <v>212</v>
      </c>
      <c r="K321" s="13" t="s">
        <v>212</v>
      </c>
      <c r="L321" s="13" t="s">
        <v>212</v>
      </c>
      <c r="M321" s="13" t="s">
        <v>212</v>
      </c>
      <c r="N321" s="13" t="s">
        <v>212</v>
      </c>
      <c r="O321" s="13" t="s">
        <v>212</v>
      </c>
    </row>
    <row r="322" spans="2:15" ht="15.75" x14ac:dyDescent="0.25">
      <c r="B322" s="11" t="s">
        <v>80</v>
      </c>
      <c r="C322" s="143">
        <v>1</v>
      </c>
      <c r="D322" s="144"/>
      <c r="E322" s="44" t="s">
        <v>59</v>
      </c>
      <c r="F322" s="44">
        <v>0.56000000000000005</v>
      </c>
      <c r="G322" s="13" t="s">
        <v>212</v>
      </c>
      <c r="H322" s="13" t="s">
        <v>212</v>
      </c>
      <c r="I322" s="13" t="s">
        <v>212</v>
      </c>
      <c r="J322" s="13" t="s">
        <v>212</v>
      </c>
      <c r="K322" s="13" t="s">
        <v>212</v>
      </c>
      <c r="L322" s="13" t="s">
        <v>212</v>
      </c>
      <c r="M322" s="13" t="s">
        <v>212</v>
      </c>
      <c r="N322" s="13" t="s">
        <v>212</v>
      </c>
      <c r="O322" s="13" t="s">
        <v>212</v>
      </c>
    </row>
    <row r="323" spans="2:15" ht="31.5" x14ac:dyDescent="0.25">
      <c r="B323" s="11" t="s">
        <v>115</v>
      </c>
      <c r="C323" s="143">
        <v>1</v>
      </c>
      <c r="D323" s="144"/>
      <c r="E323" s="44" t="s">
        <v>59</v>
      </c>
      <c r="F323" s="44" t="s">
        <v>59</v>
      </c>
      <c r="G323" s="13" t="s">
        <v>212</v>
      </c>
      <c r="H323" s="13" t="s">
        <v>212</v>
      </c>
      <c r="I323" s="13" t="s">
        <v>212</v>
      </c>
      <c r="J323" s="13" t="s">
        <v>212</v>
      </c>
      <c r="K323" s="13" t="s">
        <v>212</v>
      </c>
      <c r="L323" s="13" t="s">
        <v>212</v>
      </c>
      <c r="M323" s="13" t="s">
        <v>212</v>
      </c>
      <c r="N323" s="13" t="s">
        <v>212</v>
      </c>
      <c r="O323" s="13" t="s">
        <v>212</v>
      </c>
    </row>
    <row r="324" spans="2:15" ht="31.5" x14ac:dyDescent="0.25">
      <c r="B324" s="11" t="s">
        <v>116</v>
      </c>
      <c r="C324" s="143">
        <v>1</v>
      </c>
      <c r="D324" s="144"/>
      <c r="E324" s="44" t="s">
        <v>59</v>
      </c>
      <c r="F324" s="44" t="s">
        <v>59</v>
      </c>
      <c r="G324" s="13" t="s">
        <v>212</v>
      </c>
      <c r="H324" s="13" t="s">
        <v>212</v>
      </c>
      <c r="I324" s="13" t="s">
        <v>212</v>
      </c>
      <c r="J324" s="13" t="s">
        <v>212</v>
      </c>
      <c r="K324" s="13" t="s">
        <v>212</v>
      </c>
      <c r="L324" s="13" t="s">
        <v>212</v>
      </c>
      <c r="M324" s="13" t="s">
        <v>212</v>
      </c>
      <c r="N324" s="13" t="s">
        <v>212</v>
      </c>
      <c r="O324" s="13" t="s">
        <v>212</v>
      </c>
    </row>
    <row r="325" spans="2:15" ht="15.75" x14ac:dyDescent="0.25">
      <c r="B325" s="11" t="s">
        <v>66</v>
      </c>
      <c r="C325" s="143">
        <v>0.01</v>
      </c>
      <c r="D325" s="144"/>
      <c r="E325" s="44" t="s">
        <v>59</v>
      </c>
      <c r="F325" s="44" t="s">
        <v>59</v>
      </c>
      <c r="G325" s="13" t="s">
        <v>212</v>
      </c>
      <c r="H325" s="13" t="s">
        <v>212</v>
      </c>
      <c r="I325" s="13" t="s">
        <v>212</v>
      </c>
      <c r="J325" s="13" t="s">
        <v>212</v>
      </c>
      <c r="K325" s="13" t="s">
        <v>212</v>
      </c>
      <c r="L325" s="13" t="s">
        <v>212</v>
      </c>
      <c r="M325" s="13" t="s">
        <v>212</v>
      </c>
      <c r="N325" s="13" t="s">
        <v>212</v>
      </c>
      <c r="O325" s="13" t="s">
        <v>212</v>
      </c>
    </row>
    <row r="326" spans="2:15" ht="15.75" x14ac:dyDescent="0.25">
      <c r="B326" s="11" t="s">
        <v>75</v>
      </c>
      <c r="C326" s="143" t="s">
        <v>76</v>
      </c>
      <c r="D326" s="144"/>
      <c r="E326" s="44" t="s">
        <v>59</v>
      </c>
      <c r="F326" s="44">
        <v>0.22</v>
      </c>
      <c r="G326" s="13" t="s">
        <v>212</v>
      </c>
      <c r="H326" s="13" t="s">
        <v>212</v>
      </c>
      <c r="I326" s="13" t="s">
        <v>212</v>
      </c>
      <c r="J326" s="13" t="s">
        <v>212</v>
      </c>
      <c r="K326" s="13" t="s">
        <v>212</v>
      </c>
      <c r="L326" s="13" t="s">
        <v>212</v>
      </c>
      <c r="M326" s="13" t="s">
        <v>212</v>
      </c>
      <c r="N326" s="13" t="s">
        <v>212</v>
      </c>
      <c r="O326" s="13" t="s">
        <v>212</v>
      </c>
    </row>
    <row r="327" spans="2:15" ht="31.5" x14ac:dyDescent="0.25">
      <c r="B327" s="11" t="s">
        <v>106</v>
      </c>
      <c r="C327" s="143">
        <v>0.6</v>
      </c>
      <c r="D327" s="144"/>
      <c r="E327" s="36">
        <v>0.78</v>
      </c>
      <c r="F327" s="36">
        <v>1.0938000000000001</v>
      </c>
      <c r="G327" s="13" t="s">
        <v>212</v>
      </c>
      <c r="H327" s="13" t="s">
        <v>212</v>
      </c>
      <c r="I327" s="13" t="s">
        <v>212</v>
      </c>
      <c r="J327" s="13" t="s">
        <v>212</v>
      </c>
      <c r="K327" s="13" t="s">
        <v>212</v>
      </c>
      <c r="L327" s="13" t="s">
        <v>212</v>
      </c>
      <c r="M327" s="13" t="s">
        <v>212</v>
      </c>
      <c r="N327" s="13" t="s">
        <v>212</v>
      </c>
      <c r="O327" s="13" t="s">
        <v>212</v>
      </c>
    </row>
    <row r="328" spans="2:15" ht="15.75" x14ac:dyDescent="0.25">
      <c r="B328" s="11" t="s">
        <v>85</v>
      </c>
      <c r="C328" s="143">
        <v>0.6</v>
      </c>
      <c r="D328" s="144"/>
      <c r="E328" s="36">
        <v>0.11</v>
      </c>
      <c r="F328" s="36">
        <v>5.21E-2</v>
      </c>
      <c r="G328" s="13" t="s">
        <v>212</v>
      </c>
      <c r="H328" s="13" t="s">
        <v>212</v>
      </c>
      <c r="I328" s="13" t="s">
        <v>212</v>
      </c>
      <c r="J328" s="13" t="s">
        <v>212</v>
      </c>
      <c r="K328" s="13" t="s">
        <v>212</v>
      </c>
      <c r="L328" s="13" t="s">
        <v>212</v>
      </c>
      <c r="M328" s="13" t="s">
        <v>212</v>
      </c>
      <c r="N328" s="13" t="s">
        <v>212</v>
      </c>
      <c r="O328" s="13" t="s">
        <v>212</v>
      </c>
    </row>
    <row r="329" spans="2:15" ht="15.75" x14ac:dyDescent="0.25">
      <c r="B329" s="11" t="s">
        <v>117</v>
      </c>
      <c r="C329" s="143">
        <v>0.6</v>
      </c>
      <c r="D329" s="144"/>
      <c r="E329" s="36">
        <v>0.78</v>
      </c>
      <c r="F329" s="36">
        <v>1.7361</v>
      </c>
      <c r="G329" s="13" t="s">
        <v>212</v>
      </c>
      <c r="H329" s="13" t="s">
        <v>212</v>
      </c>
      <c r="I329" s="13" t="s">
        <v>212</v>
      </c>
      <c r="J329" s="13" t="s">
        <v>212</v>
      </c>
      <c r="K329" s="13" t="s">
        <v>212</v>
      </c>
      <c r="L329" s="13" t="s">
        <v>212</v>
      </c>
      <c r="M329" s="13" t="s">
        <v>212</v>
      </c>
      <c r="N329" s="13" t="s">
        <v>212</v>
      </c>
      <c r="O329" s="13" t="s">
        <v>212</v>
      </c>
    </row>
    <row r="330" spans="2:15" ht="31.5" x14ac:dyDescent="0.25">
      <c r="B330" s="11" t="s">
        <v>118</v>
      </c>
      <c r="C330" s="143">
        <v>0.4</v>
      </c>
      <c r="D330" s="144"/>
      <c r="E330" s="36">
        <v>0.78200000000000003</v>
      </c>
      <c r="F330" s="36">
        <v>0.80640000000000001</v>
      </c>
      <c r="G330" s="13" t="s">
        <v>212</v>
      </c>
      <c r="H330" s="13" t="s">
        <v>212</v>
      </c>
      <c r="I330" s="13" t="s">
        <v>212</v>
      </c>
      <c r="J330" s="13" t="s">
        <v>212</v>
      </c>
      <c r="K330" s="13" t="s">
        <v>212</v>
      </c>
      <c r="L330" s="13" t="s">
        <v>212</v>
      </c>
      <c r="M330" s="13" t="s">
        <v>212</v>
      </c>
      <c r="N330" s="13" t="s">
        <v>212</v>
      </c>
      <c r="O330" s="13" t="s">
        <v>212</v>
      </c>
    </row>
    <row r="331" spans="2:15" ht="31.5" x14ac:dyDescent="0.25">
      <c r="B331" s="11" t="s">
        <v>88</v>
      </c>
      <c r="C331" s="143">
        <v>0.95</v>
      </c>
      <c r="D331" s="144"/>
      <c r="E331" s="36">
        <v>0.84719999999999995</v>
      </c>
      <c r="F331" s="36">
        <v>0.57769999999999999</v>
      </c>
      <c r="G331" s="13" t="s">
        <v>212</v>
      </c>
      <c r="H331" s="13" t="s">
        <v>212</v>
      </c>
      <c r="I331" s="13" t="s">
        <v>212</v>
      </c>
      <c r="J331" s="13" t="s">
        <v>212</v>
      </c>
      <c r="K331" s="13" t="s">
        <v>212</v>
      </c>
      <c r="L331" s="13" t="s">
        <v>212</v>
      </c>
      <c r="M331" s="13" t="s">
        <v>212</v>
      </c>
      <c r="N331" s="13" t="s">
        <v>212</v>
      </c>
      <c r="O331" s="13" t="s">
        <v>212</v>
      </c>
    </row>
    <row r="332" spans="2:15" ht="15.75" x14ac:dyDescent="0.25">
      <c r="B332" s="11" t="s">
        <v>108</v>
      </c>
      <c r="C332" s="143" t="s">
        <v>90</v>
      </c>
      <c r="D332" s="144"/>
      <c r="E332" s="36">
        <v>1.5385</v>
      </c>
      <c r="F332" s="36">
        <v>1.5385</v>
      </c>
      <c r="G332" s="13" t="s">
        <v>212</v>
      </c>
      <c r="H332" s="13" t="s">
        <v>212</v>
      </c>
      <c r="I332" s="13" t="s">
        <v>212</v>
      </c>
      <c r="J332" s="13" t="s">
        <v>212</v>
      </c>
      <c r="K332" s="13" t="s">
        <v>212</v>
      </c>
      <c r="L332" s="13" t="s">
        <v>212</v>
      </c>
      <c r="M332" s="13" t="s">
        <v>212</v>
      </c>
      <c r="N332" s="13" t="s">
        <v>212</v>
      </c>
      <c r="O332" s="13" t="s">
        <v>212</v>
      </c>
    </row>
    <row r="333" spans="2:15" ht="15.75" x14ac:dyDescent="0.25">
      <c r="B333" s="11" t="s">
        <v>109</v>
      </c>
      <c r="C333" s="143" t="s">
        <v>110</v>
      </c>
      <c r="D333" s="144"/>
      <c r="E333" s="36">
        <v>2.7778</v>
      </c>
      <c r="F333" s="36">
        <v>2.7778</v>
      </c>
      <c r="G333" s="13" t="s">
        <v>212</v>
      </c>
      <c r="H333" s="13" t="s">
        <v>212</v>
      </c>
      <c r="I333" s="13" t="s">
        <v>212</v>
      </c>
      <c r="J333" s="13" t="s">
        <v>212</v>
      </c>
      <c r="K333" s="13" t="s">
        <v>212</v>
      </c>
      <c r="L333" s="13" t="s">
        <v>212</v>
      </c>
      <c r="M333" s="13" t="s">
        <v>212</v>
      </c>
      <c r="N333" s="13" t="s">
        <v>212</v>
      </c>
      <c r="O333" s="13" t="s">
        <v>212</v>
      </c>
    </row>
    <row r="334" spans="2:15" ht="15.75" x14ac:dyDescent="0.25">
      <c r="B334" s="11" t="s">
        <v>67</v>
      </c>
      <c r="C334" s="143">
        <v>0.13</v>
      </c>
      <c r="D334" s="144"/>
      <c r="E334" s="36">
        <v>9.1000000000000004E-3</v>
      </c>
      <c r="F334" s="36">
        <v>6.3200000000000006E-2</v>
      </c>
      <c r="G334" s="13" t="s">
        <v>212</v>
      </c>
      <c r="H334" s="13" t="s">
        <v>212</v>
      </c>
      <c r="I334" s="13" t="s">
        <v>212</v>
      </c>
      <c r="J334" s="13" t="s">
        <v>212</v>
      </c>
      <c r="K334" s="13" t="s">
        <v>212</v>
      </c>
      <c r="L334" s="13" t="s">
        <v>212</v>
      </c>
      <c r="M334" s="13" t="s">
        <v>212</v>
      </c>
      <c r="N334" s="13" t="s">
        <v>212</v>
      </c>
      <c r="O334" s="13" t="s">
        <v>212</v>
      </c>
    </row>
    <row r="335" spans="2:15" ht="15.75" x14ac:dyDescent="0.25">
      <c r="B335" s="11" t="s">
        <v>68</v>
      </c>
      <c r="C335" s="143" t="s">
        <v>93</v>
      </c>
      <c r="D335" s="144"/>
      <c r="E335" s="36">
        <v>0.92</v>
      </c>
      <c r="F335" s="36">
        <v>0.81899999999999995</v>
      </c>
      <c r="G335" s="13" t="s">
        <v>212</v>
      </c>
      <c r="H335" s="13" t="s">
        <v>212</v>
      </c>
      <c r="I335" s="13" t="s">
        <v>212</v>
      </c>
      <c r="J335" s="13" t="s">
        <v>212</v>
      </c>
      <c r="K335" s="13" t="s">
        <v>212</v>
      </c>
      <c r="L335" s="13" t="s">
        <v>212</v>
      </c>
      <c r="M335" s="13" t="s">
        <v>212</v>
      </c>
      <c r="N335" s="13" t="s">
        <v>212</v>
      </c>
      <c r="O335" s="13" t="s">
        <v>212</v>
      </c>
    </row>
    <row r="336" spans="2:15" ht="31.5" x14ac:dyDescent="0.25">
      <c r="B336" s="11" t="s">
        <v>111</v>
      </c>
      <c r="C336" s="143">
        <v>0.5</v>
      </c>
      <c r="D336" s="144"/>
      <c r="E336" s="36">
        <v>1.4657</v>
      </c>
      <c r="F336" s="36">
        <v>1.4933000000000001</v>
      </c>
      <c r="G336" s="13" t="s">
        <v>212</v>
      </c>
      <c r="H336" s="13" t="s">
        <v>212</v>
      </c>
      <c r="I336" s="13" t="s">
        <v>212</v>
      </c>
      <c r="J336" s="13" t="s">
        <v>212</v>
      </c>
      <c r="K336" s="13" t="s">
        <v>212</v>
      </c>
      <c r="L336" s="13" t="s">
        <v>212</v>
      </c>
      <c r="M336" s="13" t="s">
        <v>212</v>
      </c>
      <c r="N336" s="13" t="s">
        <v>212</v>
      </c>
      <c r="O336" s="13" t="s">
        <v>212</v>
      </c>
    </row>
    <row r="337" spans="2:15" ht="15.75" x14ac:dyDescent="0.25">
      <c r="B337" s="11" t="s">
        <v>70</v>
      </c>
      <c r="C337" s="143">
        <v>0.5</v>
      </c>
      <c r="D337" s="144"/>
      <c r="E337" s="44" t="s">
        <v>59</v>
      </c>
      <c r="F337" s="36">
        <v>0.3226</v>
      </c>
      <c r="G337" s="13" t="s">
        <v>212</v>
      </c>
      <c r="H337" s="13" t="s">
        <v>212</v>
      </c>
      <c r="I337" s="13" t="s">
        <v>212</v>
      </c>
      <c r="J337" s="13" t="s">
        <v>212</v>
      </c>
      <c r="K337" s="13" t="s">
        <v>212</v>
      </c>
      <c r="L337" s="13" t="s">
        <v>212</v>
      </c>
      <c r="M337" s="13" t="s">
        <v>212</v>
      </c>
      <c r="N337" s="13" t="s">
        <v>212</v>
      </c>
      <c r="O337" s="13" t="s">
        <v>212</v>
      </c>
    </row>
    <row r="338" spans="2:15" ht="15.75" x14ac:dyDescent="0.25">
      <c r="B338" s="11" t="s">
        <v>96</v>
      </c>
      <c r="C338" s="143" t="s">
        <v>97</v>
      </c>
      <c r="D338" s="144"/>
      <c r="E338" s="36">
        <v>1.4496</v>
      </c>
      <c r="F338" s="36">
        <v>1.4076</v>
      </c>
      <c r="G338" s="13" t="s">
        <v>212</v>
      </c>
      <c r="H338" s="13" t="s">
        <v>212</v>
      </c>
      <c r="I338" s="13" t="s">
        <v>212</v>
      </c>
      <c r="J338" s="13" t="s">
        <v>212</v>
      </c>
      <c r="K338" s="13" t="s">
        <v>212</v>
      </c>
      <c r="L338" s="13" t="s">
        <v>212</v>
      </c>
      <c r="M338" s="13" t="s">
        <v>212</v>
      </c>
      <c r="N338" s="13" t="s">
        <v>212</v>
      </c>
      <c r="O338" s="13" t="s">
        <v>212</v>
      </c>
    </row>
    <row r="339" spans="2:15" ht="15.75" x14ac:dyDescent="0.25">
      <c r="B339" s="11" t="s">
        <v>98</v>
      </c>
      <c r="C339" s="143" t="s">
        <v>99</v>
      </c>
      <c r="D339" s="144"/>
      <c r="E339" s="36">
        <v>0.74909999999999999</v>
      </c>
      <c r="F339" s="36">
        <v>0.79700000000000004</v>
      </c>
      <c r="G339" s="13" t="s">
        <v>212</v>
      </c>
      <c r="H339" s="13" t="s">
        <v>212</v>
      </c>
      <c r="I339" s="13" t="s">
        <v>212</v>
      </c>
      <c r="J339" s="13" t="s">
        <v>212</v>
      </c>
      <c r="K339" s="13" t="s">
        <v>212</v>
      </c>
      <c r="L339" s="13" t="s">
        <v>212</v>
      </c>
      <c r="M339" s="13" t="s">
        <v>212</v>
      </c>
      <c r="N339" s="13" t="s">
        <v>212</v>
      </c>
      <c r="O339" s="13" t="s">
        <v>212</v>
      </c>
    </row>
    <row r="340" spans="2:15" ht="15.75" x14ac:dyDescent="0.25">
      <c r="B340" s="11" t="s">
        <v>100</v>
      </c>
      <c r="C340" s="143" t="s">
        <v>101</v>
      </c>
      <c r="D340" s="144"/>
      <c r="E340" s="36">
        <v>3.246</v>
      </c>
      <c r="F340" s="36">
        <v>12.809900000000001</v>
      </c>
      <c r="G340" s="13" t="s">
        <v>212</v>
      </c>
      <c r="H340" s="13" t="s">
        <v>212</v>
      </c>
      <c r="I340" s="13" t="s">
        <v>212</v>
      </c>
      <c r="J340" s="13" t="s">
        <v>212</v>
      </c>
      <c r="K340" s="13" t="s">
        <v>212</v>
      </c>
      <c r="L340" s="13" t="s">
        <v>212</v>
      </c>
      <c r="M340" s="13" t="s">
        <v>212</v>
      </c>
      <c r="N340" s="13" t="s">
        <v>212</v>
      </c>
      <c r="O340" s="13" t="s">
        <v>212</v>
      </c>
    </row>
    <row r="341" spans="2:15" ht="15.75" x14ac:dyDescent="0.25">
      <c r="B341" s="11" t="s">
        <v>102</v>
      </c>
      <c r="C341" s="143">
        <v>0.01</v>
      </c>
      <c r="D341" s="144"/>
      <c r="E341" s="36">
        <v>4.1500000000000002E-2</v>
      </c>
      <c r="F341" s="36">
        <v>6.8000000000000005E-2</v>
      </c>
      <c r="G341" s="13" t="s">
        <v>212</v>
      </c>
      <c r="H341" s="13" t="s">
        <v>212</v>
      </c>
      <c r="I341" s="13" t="s">
        <v>212</v>
      </c>
      <c r="J341" s="13" t="s">
        <v>212</v>
      </c>
      <c r="K341" s="13" t="s">
        <v>212</v>
      </c>
      <c r="L341" s="13" t="s">
        <v>212</v>
      </c>
      <c r="M341" s="13" t="s">
        <v>212</v>
      </c>
      <c r="N341" s="13" t="s">
        <v>212</v>
      </c>
      <c r="O341" s="13" t="s">
        <v>212</v>
      </c>
    </row>
    <row r="342" spans="2:15" ht="32.25" thickBot="1" x14ac:dyDescent="0.3">
      <c r="B342" s="18" t="s">
        <v>119</v>
      </c>
      <c r="C342" s="133">
        <v>0.5</v>
      </c>
      <c r="D342" s="134"/>
      <c r="E342" s="39">
        <v>1.2029000000000001</v>
      </c>
      <c r="F342" s="39">
        <v>1.3311999999999999</v>
      </c>
      <c r="G342" s="13" t="s">
        <v>212</v>
      </c>
      <c r="H342" s="13" t="s">
        <v>212</v>
      </c>
      <c r="I342" s="13" t="s">
        <v>212</v>
      </c>
      <c r="J342" s="13" t="s">
        <v>212</v>
      </c>
      <c r="K342" s="13" t="s">
        <v>212</v>
      </c>
      <c r="L342" s="13" t="s">
        <v>212</v>
      </c>
      <c r="M342" s="13" t="s">
        <v>212</v>
      </c>
      <c r="N342" s="13" t="s">
        <v>212</v>
      </c>
      <c r="O342" s="13" t="s">
        <v>212</v>
      </c>
    </row>
    <row r="343" spans="2:15" ht="15.75" thickBot="1" x14ac:dyDescent="0.3"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</row>
    <row r="344" spans="2:15" x14ac:dyDescent="0.25">
      <c r="B344" s="164" t="s">
        <v>156</v>
      </c>
      <c r="C344" s="165"/>
      <c r="D344" s="165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6"/>
    </row>
    <row r="345" spans="2:15" x14ac:dyDescent="0.25">
      <c r="B345" s="195" t="s">
        <v>5</v>
      </c>
      <c r="C345" s="141" t="s">
        <v>46</v>
      </c>
      <c r="D345" s="137"/>
      <c r="E345" s="152" t="s">
        <v>47</v>
      </c>
      <c r="F345" s="152" t="s">
        <v>48</v>
      </c>
      <c r="G345" s="152" t="s">
        <v>49</v>
      </c>
      <c r="H345" s="152" t="s">
        <v>50</v>
      </c>
      <c r="I345" s="152" t="s">
        <v>51</v>
      </c>
      <c r="J345" s="152" t="s">
        <v>52</v>
      </c>
      <c r="K345" s="152" t="s">
        <v>53</v>
      </c>
      <c r="L345" s="152" t="s">
        <v>54</v>
      </c>
      <c r="M345" s="152" t="s">
        <v>55</v>
      </c>
      <c r="N345" s="152" t="s">
        <v>56</v>
      </c>
      <c r="O345" s="184" t="s">
        <v>57</v>
      </c>
    </row>
    <row r="346" spans="2:15" x14ac:dyDescent="0.25">
      <c r="B346" s="195"/>
      <c r="C346" s="142"/>
      <c r="D346" s="140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84"/>
    </row>
    <row r="347" spans="2:15" ht="15.75" x14ac:dyDescent="0.25">
      <c r="B347" s="11" t="s">
        <v>114</v>
      </c>
      <c r="C347" s="143">
        <v>1</v>
      </c>
      <c r="D347" s="144"/>
      <c r="E347" s="36">
        <v>0.88380000000000003</v>
      </c>
      <c r="F347" s="36">
        <v>0.88</v>
      </c>
      <c r="G347" s="13" t="s">
        <v>212</v>
      </c>
      <c r="H347" s="13" t="s">
        <v>212</v>
      </c>
      <c r="I347" s="13" t="s">
        <v>212</v>
      </c>
      <c r="J347" s="13" t="s">
        <v>212</v>
      </c>
      <c r="K347" s="13" t="s">
        <v>212</v>
      </c>
      <c r="L347" s="13" t="s">
        <v>212</v>
      </c>
      <c r="M347" s="13" t="s">
        <v>212</v>
      </c>
      <c r="N347" s="13" t="s">
        <v>212</v>
      </c>
      <c r="O347" s="14" t="s">
        <v>212</v>
      </c>
    </row>
    <row r="348" spans="2:15" ht="15.75" x14ac:dyDescent="0.25">
      <c r="B348" s="11" t="s">
        <v>80</v>
      </c>
      <c r="C348" s="143">
        <v>1</v>
      </c>
      <c r="D348" s="144"/>
      <c r="E348" s="36" t="s">
        <v>59</v>
      </c>
      <c r="F348" s="36">
        <v>15.888</v>
      </c>
      <c r="G348" s="13" t="s">
        <v>212</v>
      </c>
      <c r="H348" s="13" t="s">
        <v>212</v>
      </c>
      <c r="I348" s="13" t="s">
        <v>212</v>
      </c>
      <c r="J348" s="13" t="s">
        <v>212</v>
      </c>
      <c r="K348" s="13" t="s">
        <v>212</v>
      </c>
      <c r="L348" s="13" t="s">
        <v>212</v>
      </c>
      <c r="M348" s="13" t="s">
        <v>212</v>
      </c>
      <c r="N348" s="13" t="s">
        <v>212</v>
      </c>
      <c r="O348" s="14" t="s">
        <v>212</v>
      </c>
    </row>
    <row r="349" spans="2:15" ht="31.5" x14ac:dyDescent="0.25">
      <c r="B349" s="11" t="s">
        <v>115</v>
      </c>
      <c r="C349" s="143">
        <v>1</v>
      </c>
      <c r="D349" s="144"/>
      <c r="E349" s="36" t="s">
        <v>59</v>
      </c>
      <c r="F349" s="36" t="s">
        <v>59</v>
      </c>
      <c r="G349" s="13" t="s">
        <v>212</v>
      </c>
      <c r="H349" s="13" t="s">
        <v>212</v>
      </c>
      <c r="I349" s="13" t="s">
        <v>212</v>
      </c>
      <c r="J349" s="13" t="s">
        <v>212</v>
      </c>
      <c r="K349" s="13" t="s">
        <v>212</v>
      </c>
      <c r="L349" s="13" t="s">
        <v>212</v>
      </c>
      <c r="M349" s="13" t="s">
        <v>212</v>
      </c>
      <c r="N349" s="13" t="s">
        <v>212</v>
      </c>
      <c r="O349" s="14" t="s">
        <v>212</v>
      </c>
    </row>
    <row r="350" spans="2:15" ht="31.5" x14ac:dyDescent="0.25">
      <c r="B350" s="11" t="s">
        <v>116</v>
      </c>
      <c r="C350" s="143">
        <v>1</v>
      </c>
      <c r="D350" s="144"/>
      <c r="E350" s="36" t="s">
        <v>59</v>
      </c>
      <c r="F350" s="37" t="s">
        <v>59</v>
      </c>
      <c r="G350" s="13" t="s">
        <v>212</v>
      </c>
      <c r="H350" s="13" t="s">
        <v>212</v>
      </c>
      <c r="I350" s="13" t="s">
        <v>212</v>
      </c>
      <c r="J350" s="13" t="s">
        <v>212</v>
      </c>
      <c r="K350" s="13" t="s">
        <v>212</v>
      </c>
      <c r="L350" s="13" t="s">
        <v>212</v>
      </c>
      <c r="M350" s="13" t="s">
        <v>212</v>
      </c>
      <c r="N350" s="13" t="s">
        <v>212</v>
      </c>
      <c r="O350" s="14" t="s">
        <v>212</v>
      </c>
    </row>
    <row r="351" spans="2:15" ht="15.75" x14ac:dyDescent="0.25">
      <c r="B351" s="11" t="s">
        <v>66</v>
      </c>
      <c r="C351" s="143">
        <v>0.01</v>
      </c>
      <c r="D351" s="144"/>
      <c r="E351" s="36" t="s">
        <v>59</v>
      </c>
      <c r="F351" s="37" t="s">
        <v>59</v>
      </c>
      <c r="G351" s="13" t="s">
        <v>212</v>
      </c>
      <c r="H351" s="13" t="s">
        <v>212</v>
      </c>
      <c r="I351" s="13" t="s">
        <v>212</v>
      </c>
      <c r="J351" s="13" t="s">
        <v>212</v>
      </c>
      <c r="K351" s="13" t="s">
        <v>212</v>
      </c>
      <c r="L351" s="13" t="s">
        <v>212</v>
      </c>
      <c r="M351" s="13" t="s">
        <v>212</v>
      </c>
      <c r="N351" s="13" t="s">
        <v>212</v>
      </c>
      <c r="O351" s="14" t="s">
        <v>212</v>
      </c>
    </row>
    <row r="352" spans="2:15" ht="15.75" x14ac:dyDescent="0.25">
      <c r="B352" s="11" t="s">
        <v>75</v>
      </c>
      <c r="C352" s="143" t="s">
        <v>76</v>
      </c>
      <c r="D352" s="144"/>
      <c r="E352" s="36" t="s">
        <v>59</v>
      </c>
      <c r="F352" s="36">
        <v>7.6</v>
      </c>
      <c r="G352" s="13" t="s">
        <v>212</v>
      </c>
      <c r="H352" s="13" t="s">
        <v>212</v>
      </c>
      <c r="I352" s="13" t="s">
        <v>212</v>
      </c>
      <c r="J352" s="13" t="s">
        <v>212</v>
      </c>
      <c r="K352" s="13" t="s">
        <v>212</v>
      </c>
      <c r="L352" s="13" t="s">
        <v>212</v>
      </c>
      <c r="M352" s="13" t="s">
        <v>212</v>
      </c>
      <c r="N352" s="13" t="s">
        <v>212</v>
      </c>
      <c r="O352" s="14" t="s">
        <v>212</v>
      </c>
    </row>
    <row r="353" spans="2:15" ht="31.5" x14ac:dyDescent="0.25">
      <c r="B353" s="11" t="s">
        <v>106</v>
      </c>
      <c r="C353" s="143">
        <v>0.6</v>
      </c>
      <c r="D353" s="144"/>
      <c r="E353" s="36">
        <v>1.3889</v>
      </c>
      <c r="F353" s="36">
        <v>1.1399999999999999</v>
      </c>
      <c r="G353" s="13" t="s">
        <v>212</v>
      </c>
      <c r="H353" s="13" t="s">
        <v>212</v>
      </c>
      <c r="I353" s="13" t="s">
        <v>212</v>
      </c>
      <c r="J353" s="13" t="s">
        <v>212</v>
      </c>
      <c r="K353" s="13" t="s">
        <v>212</v>
      </c>
      <c r="L353" s="13" t="s">
        <v>212</v>
      </c>
      <c r="M353" s="13" t="s">
        <v>212</v>
      </c>
      <c r="N353" s="13" t="s">
        <v>212</v>
      </c>
      <c r="O353" s="14" t="s">
        <v>212</v>
      </c>
    </row>
    <row r="354" spans="2:15" ht="15.75" x14ac:dyDescent="0.25">
      <c r="B354" s="11" t="s">
        <v>85</v>
      </c>
      <c r="C354" s="143">
        <v>0.6</v>
      </c>
      <c r="D354" s="144"/>
      <c r="E354" s="36">
        <v>0</v>
      </c>
      <c r="F354" s="36">
        <v>7.5800000000000006E-2</v>
      </c>
      <c r="G354" s="13" t="s">
        <v>212</v>
      </c>
      <c r="H354" s="13" t="s">
        <v>212</v>
      </c>
      <c r="I354" s="13" t="s">
        <v>212</v>
      </c>
      <c r="J354" s="13" t="s">
        <v>212</v>
      </c>
      <c r="K354" s="13" t="s">
        <v>212</v>
      </c>
      <c r="L354" s="13" t="s">
        <v>212</v>
      </c>
      <c r="M354" s="13" t="s">
        <v>212</v>
      </c>
      <c r="N354" s="13" t="s">
        <v>212</v>
      </c>
      <c r="O354" s="14" t="s">
        <v>212</v>
      </c>
    </row>
    <row r="355" spans="2:15" ht="15.75" x14ac:dyDescent="0.25">
      <c r="B355" s="11" t="s">
        <v>117</v>
      </c>
      <c r="C355" s="143">
        <v>0.6</v>
      </c>
      <c r="D355" s="144"/>
      <c r="E355" s="36">
        <v>1.5278</v>
      </c>
      <c r="F355" s="36">
        <v>1.4</v>
      </c>
      <c r="G355" s="13" t="s">
        <v>212</v>
      </c>
      <c r="H355" s="13" t="s">
        <v>212</v>
      </c>
      <c r="I355" s="13" t="s">
        <v>212</v>
      </c>
      <c r="J355" s="13" t="s">
        <v>212</v>
      </c>
      <c r="K355" s="13" t="s">
        <v>212</v>
      </c>
      <c r="L355" s="13" t="s">
        <v>212</v>
      </c>
      <c r="M355" s="13" t="s">
        <v>212</v>
      </c>
      <c r="N355" s="13" t="s">
        <v>212</v>
      </c>
      <c r="O355" s="14" t="s">
        <v>212</v>
      </c>
    </row>
    <row r="356" spans="2:15" ht="31.5" x14ac:dyDescent="0.25">
      <c r="B356" s="11" t="s">
        <v>118</v>
      </c>
      <c r="C356" s="143">
        <v>0.4</v>
      </c>
      <c r="D356" s="144"/>
      <c r="E356" s="36">
        <v>1</v>
      </c>
      <c r="F356" s="36">
        <v>1.03</v>
      </c>
      <c r="G356" s="13" t="s">
        <v>212</v>
      </c>
      <c r="H356" s="13" t="s">
        <v>212</v>
      </c>
      <c r="I356" s="13" t="s">
        <v>212</v>
      </c>
      <c r="J356" s="13" t="s">
        <v>212</v>
      </c>
      <c r="K356" s="13" t="s">
        <v>212</v>
      </c>
      <c r="L356" s="13" t="s">
        <v>212</v>
      </c>
      <c r="M356" s="13" t="s">
        <v>212</v>
      </c>
      <c r="N356" s="13" t="s">
        <v>212</v>
      </c>
      <c r="O356" s="14" t="s">
        <v>212</v>
      </c>
    </row>
    <row r="357" spans="2:15" ht="31.5" x14ac:dyDescent="0.25">
      <c r="B357" s="11" t="s">
        <v>88</v>
      </c>
      <c r="C357" s="143">
        <v>0.95</v>
      </c>
      <c r="D357" s="144"/>
      <c r="E357" s="36">
        <v>1.1329</v>
      </c>
      <c r="F357" s="36">
        <v>1.57</v>
      </c>
      <c r="G357" s="13" t="s">
        <v>212</v>
      </c>
      <c r="H357" s="13" t="s">
        <v>212</v>
      </c>
      <c r="I357" s="13" t="s">
        <v>212</v>
      </c>
      <c r="J357" s="13" t="s">
        <v>212</v>
      </c>
      <c r="K357" s="13" t="s">
        <v>212</v>
      </c>
      <c r="L357" s="13" t="s">
        <v>212</v>
      </c>
      <c r="M357" s="13" t="s">
        <v>212</v>
      </c>
      <c r="N357" s="13" t="s">
        <v>212</v>
      </c>
      <c r="O357" s="14" t="s">
        <v>212</v>
      </c>
    </row>
    <row r="358" spans="2:15" ht="15.75" x14ac:dyDescent="0.25">
      <c r="B358" s="11" t="s">
        <v>108</v>
      </c>
      <c r="C358" s="143" t="s">
        <v>90</v>
      </c>
      <c r="D358" s="144"/>
      <c r="E358" s="36">
        <v>1</v>
      </c>
      <c r="F358" s="36">
        <v>1</v>
      </c>
      <c r="G358" s="13" t="s">
        <v>212</v>
      </c>
      <c r="H358" s="13" t="s">
        <v>212</v>
      </c>
      <c r="I358" s="13" t="s">
        <v>212</v>
      </c>
      <c r="J358" s="13" t="s">
        <v>212</v>
      </c>
      <c r="K358" s="13" t="s">
        <v>212</v>
      </c>
      <c r="L358" s="13" t="s">
        <v>212</v>
      </c>
      <c r="M358" s="13" t="s">
        <v>212</v>
      </c>
      <c r="N358" s="13" t="s">
        <v>212</v>
      </c>
      <c r="O358" s="14" t="s">
        <v>212</v>
      </c>
    </row>
    <row r="359" spans="2:15" ht="15.75" x14ac:dyDescent="0.25">
      <c r="B359" s="11" t="s">
        <v>109</v>
      </c>
      <c r="C359" s="143" t="s">
        <v>110</v>
      </c>
      <c r="D359" s="144"/>
      <c r="E359" s="36">
        <v>1.9547000000000001</v>
      </c>
      <c r="F359" s="36">
        <v>1.9547000000000001</v>
      </c>
      <c r="G359" s="13" t="s">
        <v>212</v>
      </c>
      <c r="H359" s="13" t="s">
        <v>212</v>
      </c>
      <c r="I359" s="13" t="s">
        <v>212</v>
      </c>
      <c r="J359" s="13" t="s">
        <v>212</v>
      </c>
      <c r="K359" s="13" t="s">
        <v>212</v>
      </c>
      <c r="L359" s="13" t="s">
        <v>212</v>
      </c>
      <c r="M359" s="13" t="s">
        <v>212</v>
      </c>
      <c r="N359" s="13" t="s">
        <v>212</v>
      </c>
      <c r="O359" s="14" t="s">
        <v>212</v>
      </c>
    </row>
    <row r="360" spans="2:15" ht="15.75" x14ac:dyDescent="0.25">
      <c r="B360" s="11" t="s">
        <v>67</v>
      </c>
      <c r="C360" s="143">
        <v>0.13</v>
      </c>
      <c r="D360" s="144"/>
      <c r="E360" s="36">
        <v>1.29E-2</v>
      </c>
      <c r="F360" s="36">
        <v>8.0399999999999999E-2</v>
      </c>
      <c r="G360" s="13" t="s">
        <v>212</v>
      </c>
      <c r="H360" s="13" t="s">
        <v>212</v>
      </c>
      <c r="I360" s="13" t="s">
        <v>212</v>
      </c>
      <c r="J360" s="13" t="s">
        <v>212</v>
      </c>
      <c r="K360" s="13" t="s">
        <v>212</v>
      </c>
      <c r="L360" s="13" t="s">
        <v>212</v>
      </c>
      <c r="M360" s="13" t="s">
        <v>212</v>
      </c>
      <c r="N360" s="13" t="s">
        <v>212</v>
      </c>
      <c r="O360" s="14" t="s">
        <v>212</v>
      </c>
    </row>
    <row r="361" spans="2:15" ht="15.75" x14ac:dyDescent="0.25">
      <c r="B361" s="11" t="s">
        <v>68</v>
      </c>
      <c r="C361" s="143" t="s">
        <v>93</v>
      </c>
      <c r="D361" s="144"/>
      <c r="E361" s="36">
        <v>0.21659999999999999</v>
      </c>
      <c r="F361" s="36">
        <v>1.08</v>
      </c>
      <c r="G361" s="13" t="s">
        <v>212</v>
      </c>
      <c r="H361" s="13" t="s">
        <v>212</v>
      </c>
      <c r="I361" s="13" t="s">
        <v>212</v>
      </c>
      <c r="J361" s="13" t="s">
        <v>212</v>
      </c>
      <c r="K361" s="13" t="s">
        <v>212</v>
      </c>
      <c r="L361" s="13" t="s">
        <v>212</v>
      </c>
      <c r="M361" s="13" t="s">
        <v>212</v>
      </c>
      <c r="N361" s="13" t="s">
        <v>212</v>
      </c>
      <c r="O361" s="14" t="s">
        <v>212</v>
      </c>
    </row>
    <row r="362" spans="2:15" ht="31.5" x14ac:dyDescent="0.25">
      <c r="B362" s="11" t="s">
        <v>111</v>
      </c>
      <c r="C362" s="143">
        <v>0.5</v>
      </c>
      <c r="D362" s="144"/>
      <c r="E362" s="36">
        <v>1.5882000000000001</v>
      </c>
      <c r="F362" s="36">
        <v>1.61</v>
      </c>
      <c r="G362" s="13" t="s">
        <v>212</v>
      </c>
      <c r="H362" s="13" t="s">
        <v>212</v>
      </c>
      <c r="I362" s="13" t="s">
        <v>212</v>
      </c>
      <c r="J362" s="13" t="s">
        <v>212</v>
      </c>
      <c r="K362" s="13" t="s">
        <v>212</v>
      </c>
      <c r="L362" s="13" t="s">
        <v>212</v>
      </c>
      <c r="M362" s="13" t="s">
        <v>212</v>
      </c>
      <c r="N362" s="13" t="s">
        <v>212</v>
      </c>
      <c r="O362" s="14" t="s">
        <v>212</v>
      </c>
    </row>
    <row r="363" spans="2:15" ht="15.75" x14ac:dyDescent="0.25">
      <c r="B363" s="11" t="s">
        <v>70</v>
      </c>
      <c r="C363" s="143">
        <v>0.5</v>
      </c>
      <c r="D363" s="144"/>
      <c r="E363" s="36" t="s">
        <v>59</v>
      </c>
      <c r="F363" s="36">
        <v>0.3871</v>
      </c>
      <c r="G363" s="13" t="s">
        <v>212</v>
      </c>
      <c r="H363" s="13" t="s">
        <v>212</v>
      </c>
      <c r="I363" s="13" t="s">
        <v>212</v>
      </c>
      <c r="J363" s="13" t="s">
        <v>212</v>
      </c>
      <c r="K363" s="13" t="s">
        <v>212</v>
      </c>
      <c r="L363" s="13" t="s">
        <v>212</v>
      </c>
      <c r="M363" s="13" t="s">
        <v>212</v>
      </c>
      <c r="N363" s="13" t="s">
        <v>212</v>
      </c>
      <c r="O363" s="14" t="s">
        <v>212</v>
      </c>
    </row>
    <row r="364" spans="2:15" ht="15.75" x14ac:dyDescent="0.25">
      <c r="B364" s="11" t="s">
        <v>96</v>
      </c>
      <c r="C364" s="143" t="s">
        <v>97</v>
      </c>
      <c r="D364" s="144"/>
      <c r="E364" s="36">
        <v>1.3046</v>
      </c>
      <c r="F364" s="36">
        <v>1.31</v>
      </c>
      <c r="G364" s="13" t="s">
        <v>212</v>
      </c>
      <c r="H364" s="13" t="s">
        <v>212</v>
      </c>
      <c r="I364" s="13" t="s">
        <v>212</v>
      </c>
      <c r="J364" s="13" t="s">
        <v>212</v>
      </c>
      <c r="K364" s="13" t="s">
        <v>212</v>
      </c>
      <c r="L364" s="13" t="s">
        <v>212</v>
      </c>
      <c r="M364" s="13" t="s">
        <v>212</v>
      </c>
      <c r="N364" s="13" t="s">
        <v>212</v>
      </c>
      <c r="O364" s="14" t="s">
        <v>212</v>
      </c>
    </row>
    <row r="365" spans="2:15" ht="15.75" x14ac:dyDescent="0.25">
      <c r="B365" s="11" t="s">
        <v>98</v>
      </c>
      <c r="C365" s="143" t="s">
        <v>99</v>
      </c>
      <c r="D365" s="144"/>
      <c r="E365" s="36">
        <v>0.69389999999999996</v>
      </c>
      <c r="F365" s="36">
        <v>0.71789999999999998</v>
      </c>
      <c r="G365" s="13" t="s">
        <v>212</v>
      </c>
      <c r="H365" s="13" t="s">
        <v>212</v>
      </c>
      <c r="I365" s="13" t="s">
        <v>212</v>
      </c>
      <c r="J365" s="13" t="s">
        <v>212</v>
      </c>
      <c r="K365" s="13" t="s">
        <v>212</v>
      </c>
      <c r="L365" s="13" t="s">
        <v>212</v>
      </c>
      <c r="M365" s="13" t="s">
        <v>212</v>
      </c>
      <c r="N365" s="13" t="s">
        <v>212</v>
      </c>
      <c r="O365" s="14" t="s">
        <v>212</v>
      </c>
    </row>
    <row r="366" spans="2:15" ht="15.75" x14ac:dyDescent="0.25">
      <c r="B366" s="11" t="s">
        <v>100</v>
      </c>
      <c r="C366" s="143" t="s">
        <v>101</v>
      </c>
      <c r="D366" s="144"/>
      <c r="E366" s="36">
        <v>5.0484</v>
      </c>
      <c r="F366" s="36">
        <v>4.6162999999999998</v>
      </c>
      <c r="G366" s="13" t="s">
        <v>212</v>
      </c>
      <c r="H366" s="13" t="s">
        <v>212</v>
      </c>
      <c r="I366" s="13" t="s">
        <v>212</v>
      </c>
      <c r="J366" s="13" t="s">
        <v>212</v>
      </c>
      <c r="K366" s="13" t="s">
        <v>212</v>
      </c>
      <c r="L366" s="13" t="s">
        <v>212</v>
      </c>
      <c r="M366" s="13" t="s">
        <v>212</v>
      </c>
      <c r="N366" s="13" t="s">
        <v>212</v>
      </c>
      <c r="O366" s="14" t="s">
        <v>212</v>
      </c>
    </row>
    <row r="367" spans="2:15" ht="15.75" x14ac:dyDescent="0.25">
      <c r="B367" s="11" t="s">
        <v>102</v>
      </c>
      <c r="C367" s="143">
        <v>0.01</v>
      </c>
      <c r="D367" s="144"/>
      <c r="E367" s="36">
        <v>4.1300000000000003E-2</v>
      </c>
      <c r="F367" s="36">
        <v>0.13</v>
      </c>
      <c r="G367" s="13" t="s">
        <v>212</v>
      </c>
      <c r="H367" s="13" t="s">
        <v>212</v>
      </c>
      <c r="I367" s="13" t="s">
        <v>212</v>
      </c>
      <c r="J367" s="13" t="s">
        <v>212</v>
      </c>
      <c r="K367" s="13" t="s">
        <v>212</v>
      </c>
      <c r="L367" s="13" t="s">
        <v>212</v>
      </c>
      <c r="M367" s="13" t="s">
        <v>212</v>
      </c>
      <c r="N367" s="13" t="s">
        <v>212</v>
      </c>
      <c r="O367" s="14" t="s">
        <v>212</v>
      </c>
    </row>
    <row r="368" spans="2:15" ht="32.25" thickBot="1" x14ac:dyDescent="0.3">
      <c r="B368" s="18" t="s">
        <v>119</v>
      </c>
      <c r="C368" s="133">
        <v>0.5</v>
      </c>
      <c r="D368" s="134"/>
      <c r="E368" s="39">
        <v>1.1274</v>
      </c>
      <c r="F368" s="39">
        <v>1.22</v>
      </c>
      <c r="G368" s="20" t="s">
        <v>212</v>
      </c>
      <c r="H368" s="20" t="s">
        <v>212</v>
      </c>
      <c r="I368" s="20" t="s">
        <v>212</v>
      </c>
      <c r="J368" s="20" t="s">
        <v>212</v>
      </c>
      <c r="K368" s="20" t="s">
        <v>212</v>
      </c>
      <c r="L368" s="20" t="s">
        <v>212</v>
      </c>
      <c r="M368" s="20" t="s">
        <v>212</v>
      </c>
      <c r="N368" s="20" t="s">
        <v>212</v>
      </c>
      <c r="O368" s="21" t="s">
        <v>212</v>
      </c>
    </row>
    <row r="369" spans="2:15" ht="15.75" thickBot="1" x14ac:dyDescent="0.3"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</row>
    <row r="370" spans="2:15" x14ac:dyDescent="0.25">
      <c r="B370" s="164" t="s">
        <v>157</v>
      </c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6"/>
    </row>
    <row r="371" spans="2:15" x14ac:dyDescent="0.25">
      <c r="B371" s="195" t="s">
        <v>5</v>
      </c>
      <c r="C371" s="141" t="s">
        <v>46</v>
      </c>
      <c r="D371" s="137"/>
      <c r="E371" s="152" t="s">
        <v>47</v>
      </c>
      <c r="F371" s="152" t="s">
        <v>48</v>
      </c>
      <c r="G371" s="152" t="s">
        <v>49</v>
      </c>
      <c r="H371" s="152" t="s">
        <v>50</v>
      </c>
      <c r="I371" s="152" t="s">
        <v>51</v>
      </c>
      <c r="J371" s="152" t="s">
        <v>52</v>
      </c>
      <c r="K371" s="152" t="s">
        <v>53</v>
      </c>
      <c r="L371" s="152" t="s">
        <v>54</v>
      </c>
      <c r="M371" s="152" t="s">
        <v>55</v>
      </c>
      <c r="N371" s="152" t="s">
        <v>56</v>
      </c>
      <c r="O371" s="184" t="s">
        <v>57</v>
      </c>
    </row>
    <row r="372" spans="2:15" x14ac:dyDescent="0.25">
      <c r="B372" s="195"/>
      <c r="C372" s="142"/>
      <c r="D372" s="140"/>
      <c r="E372" s="152"/>
      <c r="F372" s="152"/>
      <c r="G372" s="152"/>
      <c r="H372" s="152"/>
      <c r="I372" s="152"/>
      <c r="J372" s="152"/>
      <c r="K372" s="152"/>
      <c r="L372" s="152"/>
      <c r="M372" s="152"/>
      <c r="N372" s="152"/>
      <c r="O372" s="184"/>
    </row>
    <row r="373" spans="2:15" ht="15.75" x14ac:dyDescent="0.25">
      <c r="B373" s="11" t="s">
        <v>158</v>
      </c>
      <c r="C373" s="143" t="s">
        <v>159</v>
      </c>
      <c r="D373" s="144"/>
      <c r="E373" s="25">
        <v>0.38916666666666666</v>
      </c>
      <c r="F373" s="25">
        <v>0.34071428571428569</v>
      </c>
      <c r="G373" s="13" t="s">
        <v>212</v>
      </c>
      <c r="H373" s="13" t="s">
        <v>212</v>
      </c>
      <c r="I373" s="13" t="s">
        <v>212</v>
      </c>
      <c r="J373" s="13" t="s">
        <v>212</v>
      </c>
      <c r="K373" s="13" t="s">
        <v>212</v>
      </c>
      <c r="L373" s="13" t="s">
        <v>212</v>
      </c>
      <c r="M373" s="13" t="s">
        <v>212</v>
      </c>
      <c r="N373" s="13" t="s">
        <v>212</v>
      </c>
      <c r="O373" s="14" t="s">
        <v>212</v>
      </c>
    </row>
    <row r="374" spans="2:15" ht="15.75" x14ac:dyDescent="0.25">
      <c r="B374" s="11" t="s">
        <v>70</v>
      </c>
      <c r="C374" s="143" t="s">
        <v>160</v>
      </c>
      <c r="D374" s="144"/>
      <c r="E374" s="25" t="s">
        <v>59</v>
      </c>
      <c r="F374" s="25">
        <v>0.38100000000000001</v>
      </c>
      <c r="G374" s="13" t="s">
        <v>212</v>
      </c>
      <c r="H374" s="13" t="s">
        <v>212</v>
      </c>
      <c r="I374" s="13" t="s">
        <v>212</v>
      </c>
      <c r="J374" s="13" t="s">
        <v>212</v>
      </c>
      <c r="K374" s="13" t="s">
        <v>212</v>
      </c>
      <c r="L374" s="13" t="s">
        <v>212</v>
      </c>
      <c r="M374" s="13" t="s">
        <v>212</v>
      </c>
      <c r="N374" s="13" t="s">
        <v>212</v>
      </c>
      <c r="O374" s="14" t="s">
        <v>212</v>
      </c>
    </row>
    <row r="375" spans="2:15" ht="15.75" x14ac:dyDescent="0.25">
      <c r="B375" s="11" t="s">
        <v>161</v>
      </c>
      <c r="C375" s="143" t="s">
        <v>162</v>
      </c>
      <c r="D375" s="144"/>
      <c r="E375" s="25">
        <v>0.83825597749648384</v>
      </c>
      <c r="F375" s="25">
        <v>0.84921163668665345</v>
      </c>
      <c r="G375" s="13" t="s">
        <v>212</v>
      </c>
      <c r="H375" s="13" t="s">
        <v>212</v>
      </c>
      <c r="I375" s="13" t="s">
        <v>212</v>
      </c>
      <c r="J375" s="13" t="s">
        <v>212</v>
      </c>
      <c r="K375" s="13" t="s">
        <v>212</v>
      </c>
      <c r="L375" s="13" t="s">
        <v>212</v>
      </c>
      <c r="M375" s="13" t="s">
        <v>212</v>
      </c>
      <c r="N375" s="13" t="s">
        <v>212</v>
      </c>
      <c r="O375" s="14" t="s">
        <v>212</v>
      </c>
    </row>
    <row r="376" spans="2:15" ht="15.75" x14ac:dyDescent="0.25">
      <c r="B376" s="11" t="s">
        <v>163</v>
      </c>
      <c r="C376" s="143">
        <v>0.81</v>
      </c>
      <c r="D376" s="144"/>
      <c r="E376" s="25" t="s">
        <v>59</v>
      </c>
      <c r="F376" s="25" t="s">
        <v>59</v>
      </c>
      <c r="G376" s="13" t="s">
        <v>212</v>
      </c>
      <c r="H376" s="13" t="s">
        <v>212</v>
      </c>
      <c r="I376" s="13" t="s">
        <v>212</v>
      </c>
      <c r="J376" s="13" t="s">
        <v>212</v>
      </c>
      <c r="K376" s="13" t="s">
        <v>212</v>
      </c>
      <c r="L376" s="13" t="s">
        <v>212</v>
      </c>
      <c r="M376" s="13" t="s">
        <v>212</v>
      </c>
      <c r="N376" s="13" t="s">
        <v>212</v>
      </c>
      <c r="O376" s="14" t="s">
        <v>212</v>
      </c>
    </row>
    <row r="377" spans="2:15" ht="15.75" x14ac:dyDescent="0.25">
      <c r="B377" s="11" t="s">
        <v>164</v>
      </c>
      <c r="C377" s="143" t="s">
        <v>159</v>
      </c>
      <c r="D377" s="144"/>
      <c r="E377" s="25">
        <v>4.55</v>
      </c>
      <c r="F377" s="25">
        <v>0</v>
      </c>
      <c r="G377" s="13" t="s">
        <v>212</v>
      </c>
      <c r="H377" s="13" t="s">
        <v>212</v>
      </c>
      <c r="I377" s="13" t="s">
        <v>212</v>
      </c>
      <c r="J377" s="13" t="s">
        <v>212</v>
      </c>
      <c r="K377" s="13" t="s">
        <v>212</v>
      </c>
      <c r="L377" s="13" t="s">
        <v>212</v>
      </c>
      <c r="M377" s="13" t="s">
        <v>212</v>
      </c>
      <c r="N377" s="13" t="s">
        <v>212</v>
      </c>
      <c r="O377" s="14" t="s">
        <v>212</v>
      </c>
    </row>
    <row r="378" spans="2:15" ht="15.75" x14ac:dyDescent="0.25">
      <c r="B378" s="11" t="s">
        <v>9</v>
      </c>
      <c r="C378" s="143" t="s">
        <v>165</v>
      </c>
      <c r="D378" s="144"/>
      <c r="E378" s="25">
        <v>2.25</v>
      </c>
      <c r="F378" s="25">
        <v>3.75</v>
      </c>
      <c r="G378" s="13" t="s">
        <v>212</v>
      </c>
      <c r="H378" s="13" t="s">
        <v>212</v>
      </c>
      <c r="I378" s="13" t="s">
        <v>212</v>
      </c>
      <c r="J378" s="13" t="s">
        <v>212</v>
      </c>
      <c r="K378" s="13" t="s">
        <v>212</v>
      </c>
      <c r="L378" s="13" t="s">
        <v>212</v>
      </c>
      <c r="M378" s="13" t="s">
        <v>212</v>
      </c>
      <c r="N378" s="13" t="s">
        <v>212</v>
      </c>
      <c r="O378" s="14" t="s">
        <v>212</v>
      </c>
    </row>
    <row r="379" spans="2:15" ht="15.75" x14ac:dyDescent="0.25">
      <c r="B379" s="11" t="s">
        <v>166</v>
      </c>
      <c r="C379" s="143" t="s">
        <v>167</v>
      </c>
      <c r="D379" s="144"/>
      <c r="E379" s="25">
        <v>16</v>
      </c>
      <c r="F379" s="25">
        <v>7</v>
      </c>
      <c r="G379" s="13" t="s">
        <v>212</v>
      </c>
      <c r="H379" s="13" t="s">
        <v>212</v>
      </c>
      <c r="I379" s="13" t="s">
        <v>212</v>
      </c>
      <c r="J379" s="13" t="s">
        <v>212</v>
      </c>
      <c r="K379" s="13" t="s">
        <v>212</v>
      </c>
      <c r="L379" s="13" t="s">
        <v>212</v>
      </c>
      <c r="M379" s="13" t="s">
        <v>212</v>
      </c>
      <c r="N379" s="13" t="s">
        <v>212</v>
      </c>
      <c r="O379" s="14" t="s">
        <v>212</v>
      </c>
    </row>
    <row r="380" spans="2:15" ht="15.75" x14ac:dyDescent="0.25">
      <c r="B380" s="11" t="s">
        <v>168</v>
      </c>
      <c r="C380" s="143" t="s">
        <v>169</v>
      </c>
      <c r="D380" s="144"/>
      <c r="E380" s="25">
        <v>0</v>
      </c>
      <c r="F380" s="25">
        <v>0</v>
      </c>
      <c r="G380" s="13" t="s">
        <v>212</v>
      </c>
      <c r="H380" s="13" t="s">
        <v>212</v>
      </c>
      <c r="I380" s="13" t="s">
        <v>212</v>
      </c>
      <c r="J380" s="13" t="s">
        <v>212</v>
      </c>
      <c r="K380" s="13" t="s">
        <v>212</v>
      </c>
      <c r="L380" s="13" t="s">
        <v>212</v>
      </c>
      <c r="M380" s="13" t="s">
        <v>212</v>
      </c>
      <c r="N380" s="13" t="s">
        <v>212</v>
      </c>
      <c r="O380" s="14" t="s">
        <v>212</v>
      </c>
    </row>
    <row r="381" spans="2:15" ht="15.75" x14ac:dyDescent="0.25">
      <c r="B381" s="11" t="s">
        <v>67</v>
      </c>
      <c r="C381" s="143" t="s">
        <v>170</v>
      </c>
      <c r="D381" s="144"/>
      <c r="E381" s="25" t="s">
        <v>59</v>
      </c>
      <c r="F381" s="25" t="s">
        <v>59</v>
      </c>
      <c r="G381" s="13" t="s">
        <v>212</v>
      </c>
      <c r="H381" s="13" t="s">
        <v>212</v>
      </c>
      <c r="I381" s="13" t="s">
        <v>212</v>
      </c>
      <c r="J381" s="13" t="s">
        <v>212</v>
      </c>
      <c r="K381" s="13" t="s">
        <v>212</v>
      </c>
      <c r="L381" s="13" t="s">
        <v>212</v>
      </c>
      <c r="M381" s="13" t="s">
        <v>212</v>
      </c>
      <c r="N381" s="13" t="s">
        <v>212</v>
      </c>
      <c r="O381" s="14" t="s">
        <v>212</v>
      </c>
    </row>
    <row r="382" spans="2:15" ht="15.75" x14ac:dyDescent="0.25">
      <c r="B382" s="11" t="s">
        <v>68</v>
      </c>
      <c r="C382" s="143" t="s">
        <v>171</v>
      </c>
      <c r="D382" s="144"/>
      <c r="E382" s="25" t="s">
        <v>59</v>
      </c>
      <c r="F382" s="25" t="s">
        <v>59</v>
      </c>
      <c r="G382" s="13" t="s">
        <v>212</v>
      </c>
      <c r="H382" s="13" t="s">
        <v>212</v>
      </c>
      <c r="I382" s="13" t="s">
        <v>212</v>
      </c>
      <c r="J382" s="13" t="s">
        <v>212</v>
      </c>
      <c r="K382" s="13" t="s">
        <v>212</v>
      </c>
      <c r="L382" s="13" t="s">
        <v>212</v>
      </c>
      <c r="M382" s="13" t="s">
        <v>212</v>
      </c>
      <c r="N382" s="13" t="s">
        <v>212</v>
      </c>
      <c r="O382" s="14" t="s">
        <v>212</v>
      </c>
    </row>
    <row r="383" spans="2:15" ht="15.75" x14ac:dyDescent="0.25">
      <c r="B383" s="11" t="s">
        <v>66</v>
      </c>
      <c r="C383" s="143">
        <v>0.01</v>
      </c>
      <c r="D383" s="144"/>
      <c r="E383" s="25" t="s">
        <v>59</v>
      </c>
      <c r="F383" s="25" t="s">
        <v>59</v>
      </c>
      <c r="G383" s="13" t="s">
        <v>212</v>
      </c>
      <c r="H383" s="13" t="s">
        <v>212</v>
      </c>
      <c r="I383" s="13" t="s">
        <v>212</v>
      </c>
      <c r="J383" s="13" t="s">
        <v>212</v>
      </c>
      <c r="K383" s="13" t="s">
        <v>212</v>
      </c>
      <c r="L383" s="13" t="s">
        <v>212</v>
      </c>
      <c r="M383" s="13" t="s">
        <v>212</v>
      </c>
      <c r="N383" s="13" t="s">
        <v>212</v>
      </c>
      <c r="O383" s="14" t="s">
        <v>212</v>
      </c>
    </row>
    <row r="384" spans="2:15" ht="15.75" x14ac:dyDescent="0.25">
      <c r="B384" s="11" t="s">
        <v>75</v>
      </c>
      <c r="C384" s="143" t="s">
        <v>76</v>
      </c>
      <c r="D384" s="144"/>
      <c r="E384" s="25" t="s">
        <v>59</v>
      </c>
      <c r="F384" s="25" t="s">
        <v>59</v>
      </c>
      <c r="G384" s="13" t="s">
        <v>212</v>
      </c>
      <c r="H384" s="13" t="s">
        <v>212</v>
      </c>
      <c r="I384" s="13" t="s">
        <v>212</v>
      </c>
      <c r="J384" s="13" t="s">
        <v>212</v>
      </c>
      <c r="K384" s="13" t="s">
        <v>212</v>
      </c>
      <c r="L384" s="13" t="s">
        <v>212</v>
      </c>
      <c r="M384" s="13" t="s">
        <v>212</v>
      </c>
      <c r="N384" s="13" t="s">
        <v>212</v>
      </c>
      <c r="O384" s="14" t="s">
        <v>212</v>
      </c>
    </row>
    <row r="385" spans="2:15" ht="15.75" x14ac:dyDescent="0.25">
      <c r="B385" s="11" t="s">
        <v>172</v>
      </c>
      <c r="C385" s="143" t="s">
        <v>76</v>
      </c>
      <c r="D385" s="144"/>
      <c r="E385" s="25" t="s">
        <v>59</v>
      </c>
      <c r="F385" s="25" t="s">
        <v>59</v>
      </c>
      <c r="G385" s="13" t="s">
        <v>212</v>
      </c>
      <c r="H385" s="13" t="s">
        <v>212</v>
      </c>
      <c r="I385" s="13" t="s">
        <v>212</v>
      </c>
      <c r="J385" s="13" t="s">
        <v>212</v>
      </c>
      <c r="K385" s="13" t="s">
        <v>212</v>
      </c>
      <c r="L385" s="13" t="s">
        <v>212</v>
      </c>
      <c r="M385" s="13" t="s">
        <v>212</v>
      </c>
      <c r="N385" s="13" t="s">
        <v>212</v>
      </c>
      <c r="O385" s="14" t="s">
        <v>212</v>
      </c>
    </row>
    <row r="386" spans="2:15" ht="16.5" thickBot="1" x14ac:dyDescent="0.3">
      <c r="B386" s="18" t="s">
        <v>173</v>
      </c>
      <c r="C386" s="133" t="s">
        <v>174</v>
      </c>
      <c r="D386" s="134"/>
      <c r="E386" s="48" t="s">
        <v>59</v>
      </c>
      <c r="F386" s="48">
        <v>0.84295451384058973</v>
      </c>
      <c r="G386" s="20" t="s">
        <v>212</v>
      </c>
      <c r="H386" s="20" t="s">
        <v>212</v>
      </c>
      <c r="I386" s="20" t="s">
        <v>212</v>
      </c>
      <c r="J386" s="20" t="s">
        <v>212</v>
      </c>
      <c r="K386" s="20" t="s">
        <v>212</v>
      </c>
      <c r="L386" s="20" t="s">
        <v>212</v>
      </c>
      <c r="M386" s="20" t="s">
        <v>212</v>
      </c>
      <c r="N386" s="20" t="s">
        <v>212</v>
      </c>
      <c r="O386" s="21" t="s">
        <v>212</v>
      </c>
    </row>
    <row r="387" spans="2:15" ht="15.75" thickBot="1" x14ac:dyDescent="0.3"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</row>
    <row r="388" spans="2:15" x14ac:dyDescent="0.25">
      <c r="B388" s="164" t="s">
        <v>175</v>
      </c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6"/>
    </row>
    <row r="389" spans="2:15" x14ac:dyDescent="0.25">
      <c r="B389" s="195" t="s">
        <v>5</v>
      </c>
      <c r="C389" s="141" t="s">
        <v>46</v>
      </c>
      <c r="D389" s="137"/>
      <c r="E389" s="152" t="s">
        <v>47</v>
      </c>
      <c r="F389" s="152" t="s">
        <v>48</v>
      </c>
      <c r="G389" s="152" t="s">
        <v>49</v>
      </c>
      <c r="H389" s="152" t="s">
        <v>50</v>
      </c>
      <c r="I389" s="152" t="s">
        <v>51</v>
      </c>
      <c r="J389" s="152" t="s">
        <v>52</v>
      </c>
      <c r="K389" s="152" t="s">
        <v>53</v>
      </c>
      <c r="L389" s="152" t="s">
        <v>54</v>
      </c>
      <c r="M389" s="152" t="s">
        <v>55</v>
      </c>
      <c r="N389" s="152" t="s">
        <v>56</v>
      </c>
      <c r="O389" s="184" t="s">
        <v>57</v>
      </c>
    </row>
    <row r="390" spans="2:15" x14ac:dyDescent="0.25">
      <c r="B390" s="195"/>
      <c r="C390" s="142"/>
      <c r="D390" s="140"/>
      <c r="E390" s="152"/>
      <c r="F390" s="152"/>
      <c r="G390" s="152"/>
      <c r="H390" s="152"/>
      <c r="I390" s="152"/>
      <c r="J390" s="152"/>
      <c r="K390" s="152"/>
      <c r="L390" s="152"/>
      <c r="M390" s="152"/>
      <c r="N390" s="152"/>
      <c r="O390" s="184"/>
    </row>
    <row r="391" spans="2:15" ht="15.75" x14ac:dyDescent="0.25">
      <c r="B391" s="11" t="s">
        <v>158</v>
      </c>
      <c r="C391" s="143" t="s">
        <v>176</v>
      </c>
      <c r="D391" s="144"/>
      <c r="E391" s="25">
        <v>2.11</v>
      </c>
      <c r="F391" s="25">
        <v>2.33</v>
      </c>
      <c r="G391" s="13" t="s">
        <v>212</v>
      </c>
      <c r="H391" s="13" t="s">
        <v>212</v>
      </c>
      <c r="I391" s="13" t="s">
        <v>212</v>
      </c>
      <c r="J391" s="13" t="s">
        <v>212</v>
      </c>
      <c r="K391" s="13" t="s">
        <v>212</v>
      </c>
      <c r="L391" s="13" t="s">
        <v>212</v>
      </c>
      <c r="M391" s="13" t="s">
        <v>212</v>
      </c>
      <c r="N391" s="13" t="s">
        <v>212</v>
      </c>
      <c r="O391" s="14" t="s">
        <v>212</v>
      </c>
    </row>
    <row r="392" spans="2:15" ht="15.75" x14ac:dyDescent="0.25">
      <c r="B392" s="11" t="s">
        <v>70</v>
      </c>
      <c r="C392" s="143" t="s">
        <v>160</v>
      </c>
      <c r="D392" s="144"/>
      <c r="E392" s="25" t="s">
        <v>59</v>
      </c>
      <c r="F392" s="25">
        <v>0.2727</v>
      </c>
      <c r="G392" s="13" t="s">
        <v>212</v>
      </c>
      <c r="H392" s="13" t="s">
        <v>212</v>
      </c>
      <c r="I392" s="13" t="s">
        <v>212</v>
      </c>
      <c r="J392" s="13" t="s">
        <v>212</v>
      </c>
      <c r="K392" s="13" t="s">
        <v>212</v>
      </c>
      <c r="L392" s="13" t="s">
        <v>212</v>
      </c>
      <c r="M392" s="13" t="s">
        <v>212</v>
      </c>
      <c r="N392" s="13" t="s">
        <v>212</v>
      </c>
      <c r="O392" s="14" t="s">
        <v>212</v>
      </c>
    </row>
    <row r="393" spans="2:15" ht="15.75" x14ac:dyDescent="0.25">
      <c r="B393" s="11" t="s">
        <v>161</v>
      </c>
      <c r="C393" s="143" t="s">
        <v>162</v>
      </c>
      <c r="D393" s="144"/>
      <c r="E393" s="25">
        <v>0.45303030303030306</v>
      </c>
      <c r="F393" s="25">
        <v>0.64950127580607753</v>
      </c>
      <c r="G393" s="13" t="s">
        <v>212</v>
      </c>
      <c r="H393" s="13" t="s">
        <v>212</v>
      </c>
      <c r="I393" s="13" t="s">
        <v>212</v>
      </c>
      <c r="J393" s="13" t="s">
        <v>212</v>
      </c>
      <c r="K393" s="13" t="s">
        <v>212</v>
      </c>
      <c r="L393" s="13" t="s">
        <v>212</v>
      </c>
      <c r="M393" s="13" t="s">
        <v>212</v>
      </c>
      <c r="N393" s="13" t="s">
        <v>212</v>
      </c>
      <c r="O393" s="14" t="s">
        <v>212</v>
      </c>
    </row>
    <row r="394" spans="2:15" ht="15.75" x14ac:dyDescent="0.25">
      <c r="B394" s="11" t="s">
        <v>163</v>
      </c>
      <c r="C394" s="143">
        <v>0.81</v>
      </c>
      <c r="D394" s="144"/>
      <c r="E394" s="25" t="s">
        <v>59</v>
      </c>
      <c r="F394" s="25" t="s">
        <v>59</v>
      </c>
      <c r="G394" s="13" t="s">
        <v>212</v>
      </c>
      <c r="H394" s="13" t="s">
        <v>212</v>
      </c>
      <c r="I394" s="13" t="s">
        <v>212</v>
      </c>
      <c r="J394" s="13" t="s">
        <v>212</v>
      </c>
      <c r="K394" s="13" t="s">
        <v>212</v>
      </c>
      <c r="L394" s="13" t="s">
        <v>212</v>
      </c>
      <c r="M394" s="13" t="s">
        <v>212</v>
      </c>
      <c r="N394" s="13" t="s">
        <v>212</v>
      </c>
      <c r="O394" s="14" t="s">
        <v>212</v>
      </c>
    </row>
    <row r="395" spans="2:15" ht="15.75" x14ac:dyDescent="0.25">
      <c r="B395" s="11" t="s">
        <v>164</v>
      </c>
      <c r="C395" s="143" t="s">
        <v>176</v>
      </c>
      <c r="D395" s="144"/>
      <c r="E395" s="25">
        <v>0.70000000000000007</v>
      </c>
      <c r="F395" s="25">
        <v>0.58000000000000007</v>
      </c>
      <c r="G395" s="13" t="s">
        <v>212</v>
      </c>
      <c r="H395" s="13" t="s">
        <v>212</v>
      </c>
      <c r="I395" s="13" t="s">
        <v>212</v>
      </c>
      <c r="J395" s="13" t="s">
        <v>212</v>
      </c>
      <c r="K395" s="13" t="s">
        <v>212</v>
      </c>
      <c r="L395" s="13" t="s">
        <v>212</v>
      </c>
      <c r="M395" s="13" t="s">
        <v>212</v>
      </c>
      <c r="N395" s="13" t="s">
        <v>212</v>
      </c>
      <c r="O395" s="14" t="s">
        <v>212</v>
      </c>
    </row>
    <row r="396" spans="2:15" ht="15.75" x14ac:dyDescent="0.25">
      <c r="B396" s="11" t="s">
        <v>9</v>
      </c>
      <c r="C396" s="143" t="s">
        <v>177</v>
      </c>
      <c r="D396" s="144"/>
      <c r="E396" s="25">
        <v>2.6666666666666665</v>
      </c>
      <c r="F396" s="25">
        <v>2.3333333333333335</v>
      </c>
      <c r="G396" s="13" t="s">
        <v>212</v>
      </c>
      <c r="H396" s="13" t="s">
        <v>212</v>
      </c>
      <c r="I396" s="13" t="s">
        <v>212</v>
      </c>
      <c r="J396" s="13" t="s">
        <v>212</v>
      </c>
      <c r="K396" s="13" t="s">
        <v>212</v>
      </c>
      <c r="L396" s="13" t="s">
        <v>212</v>
      </c>
      <c r="M396" s="13" t="s">
        <v>212</v>
      </c>
      <c r="N396" s="13" t="s">
        <v>212</v>
      </c>
      <c r="O396" s="14" t="s">
        <v>212</v>
      </c>
    </row>
    <row r="397" spans="2:15" ht="15.75" x14ac:dyDescent="0.25">
      <c r="B397" s="11" t="s">
        <v>166</v>
      </c>
      <c r="C397" s="143" t="s">
        <v>178</v>
      </c>
      <c r="D397" s="144"/>
      <c r="E397" s="25">
        <v>9</v>
      </c>
      <c r="F397" s="25">
        <v>10</v>
      </c>
      <c r="G397" s="13" t="s">
        <v>212</v>
      </c>
      <c r="H397" s="13" t="s">
        <v>212</v>
      </c>
      <c r="I397" s="13" t="s">
        <v>212</v>
      </c>
      <c r="J397" s="13" t="s">
        <v>212</v>
      </c>
      <c r="K397" s="13" t="s">
        <v>212</v>
      </c>
      <c r="L397" s="13" t="s">
        <v>212</v>
      </c>
      <c r="M397" s="13" t="s">
        <v>212</v>
      </c>
      <c r="N397" s="13" t="s">
        <v>212</v>
      </c>
      <c r="O397" s="14" t="s">
        <v>212</v>
      </c>
    </row>
    <row r="398" spans="2:15" ht="15.75" x14ac:dyDescent="0.25">
      <c r="B398" s="11" t="s">
        <v>67</v>
      </c>
      <c r="C398" s="143" t="s">
        <v>170</v>
      </c>
      <c r="D398" s="144"/>
      <c r="E398" s="25" t="s">
        <v>59</v>
      </c>
      <c r="F398" s="25" t="s">
        <v>59</v>
      </c>
      <c r="G398" s="13" t="s">
        <v>212</v>
      </c>
      <c r="H398" s="13" t="s">
        <v>212</v>
      </c>
      <c r="I398" s="13" t="s">
        <v>212</v>
      </c>
      <c r="J398" s="13" t="s">
        <v>212</v>
      </c>
      <c r="K398" s="13" t="s">
        <v>212</v>
      </c>
      <c r="L398" s="13" t="s">
        <v>212</v>
      </c>
      <c r="M398" s="13" t="s">
        <v>212</v>
      </c>
      <c r="N398" s="13" t="s">
        <v>212</v>
      </c>
      <c r="O398" s="14" t="s">
        <v>212</v>
      </c>
    </row>
    <row r="399" spans="2:15" ht="15.75" x14ac:dyDescent="0.25">
      <c r="B399" s="11" t="s">
        <v>68</v>
      </c>
      <c r="C399" s="143" t="s">
        <v>171</v>
      </c>
      <c r="D399" s="144"/>
      <c r="E399" s="25" t="s">
        <v>59</v>
      </c>
      <c r="F399" s="25" t="s">
        <v>59</v>
      </c>
      <c r="G399" s="13" t="s">
        <v>212</v>
      </c>
      <c r="H399" s="13" t="s">
        <v>212</v>
      </c>
      <c r="I399" s="13" t="s">
        <v>212</v>
      </c>
      <c r="J399" s="13" t="s">
        <v>212</v>
      </c>
      <c r="K399" s="13" t="s">
        <v>212</v>
      </c>
      <c r="L399" s="13" t="s">
        <v>212</v>
      </c>
      <c r="M399" s="13" t="s">
        <v>212</v>
      </c>
      <c r="N399" s="13" t="s">
        <v>212</v>
      </c>
      <c r="O399" s="14" t="s">
        <v>212</v>
      </c>
    </row>
    <row r="400" spans="2:15" ht="15.75" x14ac:dyDescent="0.25">
      <c r="B400" s="11" t="s">
        <v>66</v>
      </c>
      <c r="C400" s="143">
        <v>0.01</v>
      </c>
      <c r="D400" s="144"/>
      <c r="E400" s="25" t="s">
        <v>59</v>
      </c>
      <c r="F400" s="25" t="s">
        <v>59</v>
      </c>
      <c r="G400" s="13" t="s">
        <v>212</v>
      </c>
      <c r="H400" s="13" t="s">
        <v>212</v>
      </c>
      <c r="I400" s="13" t="s">
        <v>212</v>
      </c>
      <c r="J400" s="13" t="s">
        <v>212</v>
      </c>
      <c r="K400" s="13" t="s">
        <v>212</v>
      </c>
      <c r="L400" s="13" t="s">
        <v>212</v>
      </c>
      <c r="M400" s="13" t="s">
        <v>212</v>
      </c>
      <c r="N400" s="13" t="s">
        <v>212</v>
      </c>
      <c r="O400" s="14" t="s">
        <v>212</v>
      </c>
    </row>
    <row r="401" spans="2:15" ht="15.75" x14ac:dyDescent="0.25">
      <c r="B401" s="11" t="s">
        <v>75</v>
      </c>
      <c r="C401" s="143" t="s">
        <v>76</v>
      </c>
      <c r="D401" s="144"/>
      <c r="E401" s="25" t="s">
        <v>59</v>
      </c>
      <c r="F401" s="25" t="s">
        <v>59</v>
      </c>
      <c r="G401" s="13" t="s">
        <v>212</v>
      </c>
      <c r="H401" s="13" t="s">
        <v>212</v>
      </c>
      <c r="I401" s="13" t="s">
        <v>212</v>
      </c>
      <c r="J401" s="13" t="s">
        <v>212</v>
      </c>
      <c r="K401" s="13" t="s">
        <v>212</v>
      </c>
      <c r="L401" s="13" t="s">
        <v>212</v>
      </c>
      <c r="M401" s="13" t="s">
        <v>212</v>
      </c>
      <c r="N401" s="13" t="s">
        <v>212</v>
      </c>
      <c r="O401" s="14" t="s">
        <v>212</v>
      </c>
    </row>
    <row r="402" spans="2:15" ht="15.75" x14ac:dyDescent="0.25">
      <c r="B402" s="11" t="s">
        <v>172</v>
      </c>
      <c r="C402" s="143" t="s">
        <v>76</v>
      </c>
      <c r="D402" s="144"/>
      <c r="E402" s="25" t="s">
        <v>59</v>
      </c>
      <c r="F402" s="25" t="s">
        <v>59</v>
      </c>
      <c r="G402" s="13" t="s">
        <v>212</v>
      </c>
      <c r="H402" s="13" t="s">
        <v>212</v>
      </c>
      <c r="I402" s="13" t="s">
        <v>212</v>
      </c>
      <c r="J402" s="13" t="s">
        <v>212</v>
      </c>
      <c r="K402" s="13" t="s">
        <v>212</v>
      </c>
      <c r="L402" s="13" t="s">
        <v>212</v>
      </c>
      <c r="M402" s="13" t="s">
        <v>212</v>
      </c>
      <c r="N402" s="13" t="s">
        <v>212</v>
      </c>
      <c r="O402" s="14" t="s">
        <v>212</v>
      </c>
    </row>
    <row r="403" spans="2:15" ht="16.5" thickBot="1" x14ac:dyDescent="0.3">
      <c r="B403" s="18" t="s">
        <v>173</v>
      </c>
      <c r="C403" s="133" t="s">
        <v>174</v>
      </c>
      <c r="D403" s="134"/>
      <c r="E403" s="48" t="s">
        <v>59</v>
      </c>
      <c r="F403" s="48">
        <v>0.80521404758964954</v>
      </c>
      <c r="G403" s="20" t="s">
        <v>212</v>
      </c>
      <c r="H403" s="20" t="s">
        <v>212</v>
      </c>
      <c r="I403" s="20" t="s">
        <v>212</v>
      </c>
      <c r="J403" s="20" t="s">
        <v>212</v>
      </c>
      <c r="K403" s="20" t="s">
        <v>212</v>
      </c>
      <c r="L403" s="20" t="s">
        <v>212</v>
      </c>
      <c r="M403" s="20" t="s">
        <v>212</v>
      </c>
      <c r="N403" s="20" t="s">
        <v>212</v>
      </c>
      <c r="O403" s="21" t="s">
        <v>212</v>
      </c>
    </row>
    <row r="404" spans="2:15" ht="16.5" thickBot="1" x14ac:dyDescent="0.3"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</row>
    <row r="405" spans="2:15" x14ac:dyDescent="0.25">
      <c r="B405" s="164" t="s">
        <v>179</v>
      </c>
      <c r="C405" s="165"/>
      <c r="D405" s="165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6"/>
    </row>
    <row r="406" spans="2:15" x14ac:dyDescent="0.25">
      <c r="B406" s="195" t="s">
        <v>5</v>
      </c>
      <c r="C406" s="141" t="s">
        <v>46</v>
      </c>
      <c r="D406" s="137"/>
      <c r="E406" s="152" t="s">
        <v>47</v>
      </c>
      <c r="F406" s="152" t="s">
        <v>48</v>
      </c>
      <c r="G406" s="152" t="s">
        <v>49</v>
      </c>
      <c r="H406" s="152" t="s">
        <v>50</v>
      </c>
      <c r="I406" s="152" t="s">
        <v>51</v>
      </c>
      <c r="J406" s="152" t="s">
        <v>52</v>
      </c>
      <c r="K406" s="152" t="s">
        <v>53</v>
      </c>
      <c r="L406" s="152" t="s">
        <v>54</v>
      </c>
      <c r="M406" s="152" t="s">
        <v>55</v>
      </c>
      <c r="N406" s="152" t="s">
        <v>56</v>
      </c>
      <c r="O406" s="184" t="s">
        <v>57</v>
      </c>
    </row>
    <row r="407" spans="2:15" x14ac:dyDescent="0.25">
      <c r="B407" s="195"/>
      <c r="C407" s="142"/>
      <c r="D407" s="140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84"/>
    </row>
    <row r="408" spans="2:15" ht="15.75" x14ac:dyDescent="0.25">
      <c r="B408" s="51" t="s">
        <v>158</v>
      </c>
      <c r="C408" s="143" t="s">
        <v>176</v>
      </c>
      <c r="D408" s="144"/>
      <c r="E408" s="25">
        <v>0.32250000000000001</v>
      </c>
      <c r="F408" s="25">
        <v>0.33500000000000002</v>
      </c>
      <c r="G408" s="13" t="s">
        <v>212</v>
      </c>
      <c r="H408" s="13" t="s">
        <v>212</v>
      </c>
      <c r="I408" s="13" t="s">
        <v>212</v>
      </c>
      <c r="J408" s="13" t="s">
        <v>212</v>
      </c>
      <c r="K408" s="13" t="s">
        <v>212</v>
      </c>
      <c r="L408" s="13" t="s">
        <v>212</v>
      </c>
      <c r="M408" s="13" t="s">
        <v>212</v>
      </c>
      <c r="N408" s="13" t="s">
        <v>212</v>
      </c>
      <c r="O408" s="14" t="s">
        <v>212</v>
      </c>
    </row>
    <row r="409" spans="2:15" ht="15.75" x14ac:dyDescent="0.25">
      <c r="B409" s="51" t="s">
        <v>70</v>
      </c>
      <c r="C409" s="143" t="s">
        <v>160</v>
      </c>
      <c r="D409" s="144"/>
      <c r="E409" s="25" t="s">
        <v>59</v>
      </c>
      <c r="F409" s="25">
        <v>0.28570000000000001</v>
      </c>
      <c r="G409" s="13" t="s">
        <v>212</v>
      </c>
      <c r="H409" s="13" t="s">
        <v>212</v>
      </c>
      <c r="I409" s="13" t="s">
        <v>212</v>
      </c>
      <c r="J409" s="13" t="s">
        <v>212</v>
      </c>
      <c r="K409" s="13" t="s">
        <v>212</v>
      </c>
      <c r="L409" s="13" t="s">
        <v>212</v>
      </c>
      <c r="M409" s="13" t="s">
        <v>212</v>
      </c>
      <c r="N409" s="13" t="s">
        <v>212</v>
      </c>
      <c r="O409" s="14" t="s">
        <v>212</v>
      </c>
    </row>
    <row r="410" spans="2:15" ht="15.75" x14ac:dyDescent="0.25">
      <c r="B410" s="51" t="s">
        <v>161</v>
      </c>
      <c r="C410" s="143" t="s">
        <v>162</v>
      </c>
      <c r="D410" s="144"/>
      <c r="E410" s="25">
        <v>0.53068592057761732</v>
      </c>
      <c r="F410" s="25">
        <v>0.81498684006812194</v>
      </c>
      <c r="G410" s="13" t="s">
        <v>212</v>
      </c>
      <c r="H410" s="13" t="s">
        <v>212</v>
      </c>
      <c r="I410" s="13" t="s">
        <v>212</v>
      </c>
      <c r="J410" s="13" t="s">
        <v>212</v>
      </c>
      <c r="K410" s="13" t="s">
        <v>212</v>
      </c>
      <c r="L410" s="13" t="s">
        <v>212</v>
      </c>
      <c r="M410" s="13" t="s">
        <v>212</v>
      </c>
      <c r="N410" s="13" t="s">
        <v>212</v>
      </c>
      <c r="O410" s="14" t="s">
        <v>212</v>
      </c>
    </row>
    <row r="411" spans="2:15" ht="15.75" x14ac:dyDescent="0.25">
      <c r="B411" s="51" t="s">
        <v>163</v>
      </c>
      <c r="C411" s="143">
        <v>0.81</v>
      </c>
      <c r="D411" s="144"/>
      <c r="E411" s="25" t="s">
        <v>59</v>
      </c>
      <c r="F411" s="25" t="s">
        <v>59</v>
      </c>
      <c r="G411" s="13" t="s">
        <v>212</v>
      </c>
      <c r="H411" s="13" t="s">
        <v>212</v>
      </c>
      <c r="I411" s="13" t="s">
        <v>212</v>
      </c>
      <c r="J411" s="13" t="s">
        <v>212</v>
      </c>
      <c r="K411" s="13" t="s">
        <v>212</v>
      </c>
      <c r="L411" s="13" t="s">
        <v>212</v>
      </c>
      <c r="M411" s="13" t="s">
        <v>212</v>
      </c>
      <c r="N411" s="13" t="s">
        <v>212</v>
      </c>
      <c r="O411" s="14" t="s">
        <v>212</v>
      </c>
    </row>
    <row r="412" spans="2:15" ht="15.75" x14ac:dyDescent="0.25">
      <c r="B412" s="51" t="s">
        <v>164</v>
      </c>
      <c r="C412" s="143" t="s">
        <v>176</v>
      </c>
      <c r="D412" s="144"/>
      <c r="E412" s="25">
        <v>0.41666666666666669</v>
      </c>
      <c r="F412" s="25">
        <v>1.3</v>
      </c>
      <c r="G412" s="13" t="s">
        <v>212</v>
      </c>
      <c r="H412" s="13" t="s">
        <v>212</v>
      </c>
      <c r="I412" s="13" t="s">
        <v>212</v>
      </c>
      <c r="J412" s="13" t="s">
        <v>212</v>
      </c>
      <c r="K412" s="13" t="s">
        <v>212</v>
      </c>
      <c r="L412" s="13" t="s">
        <v>212</v>
      </c>
      <c r="M412" s="13" t="s">
        <v>212</v>
      </c>
      <c r="N412" s="13" t="s">
        <v>212</v>
      </c>
      <c r="O412" s="14" t="s">
        <v>212</v>
      </c>
    </row>
    <row r="413" spans="2:15" ht="15.75" x14ac:dyDescent="0.25">
      <c r="B413" s="51" t="s">
        <v>9</v>
      </c>
      <c r="C413" s="143" t="s">
        <v>177</v>
      </c>
      <c r="D413" s="144"/>
      <c r="E413" s="25">
        <v>2.3333333333333335</v>
      </c>
      <c r="F413" s="25">
        <v>3.6666666666666665</v>
      </c>
      <c r="G413" s="13" t="s">
        <v>212</v>
      </c>
      <c r="H413" s="13" t="s">
        <v>212</v>
      </c>
      <c r="I413" s="13" t="s">
        <v>212</v>
      </c>
      <c r="J413" s="13" t="s">
        <v>212</v>
      </c>
      <c r="K413" s="13" t="s">
        <v>212</v>
      </c>
      <c r="L413" s="13" t="s">
        <v>212</v>
      </c>
      <c r="M413" s="13" t="s">
        <v>212</v>
      </c>
      <c r="N413" s="13" t="s">
        <v>212</v>
      </c>
      <c r="O413" s="14" t="s">
        <v>212</v>
      </c>
    </row>
    <row r="414" spans="2:15" ht="15.75" x14ac:dyDescent="0.25">
      <c r="B414" s="51" t="s">
        <v>166</v>
      </c>
      <c r="C414" s="143" t="s">
        <v>178</v>
      </c>
      <c r="D414" s="144"/>
      <c r="E414" s="25">
        <v>11</v>
      </c>
      <c r="F414" s="25">
        <v>10</v>
      </c>
      <c r="G414" s="13" t="s">
        <v>212</v>
      </c>
      <c r="H414" s="13" t="s">
        <v>212</v>
      </c>
      <c r="I414" s="13" t="s">
        <v>212</v>
      </c>
      <c r="J414" s="13" t="s">
        <v>212</v>
      </c>
      <c r="K414" s="13" t="s">
        <v>212</v>
      </c>
      <c r="L414" s="13" t="s">
        <v>212</v>
      </c>
      <c r="M414" s="13" t="s">
        <v>212</v>
      </c>
      <c r="N414" s="13" t="s">
        <v>212</v>
      </c>
      <c r="O414" s="14" t="s">
        <v>212</v>
      </c>
    </row>
    <row r="415" spans="2:15" ht="15.75" x14ac:dyDescent="0.25">
      <c r="B415" s="51" t="s">
        <v>67</v>
      </c>
      <c r="C415" s="143" t="s">
        <v>176</v>
      </c>
      <c r="D415" s="144"/>
      <c r="E415" s="25" t="s">
        <v>59</v>
      </c>
      <c r="F415" s="25" t="s">
        <v>59</v>
      </c>
      <c r="G415" s="13" t="s">
        <v>212</v>
      </c>
      <c r="H415" s="13" t="s">
        <v>212</v>
      </c>
      <c r="I415" s="13" t="s">
        <v>212</v>
      </c>
      <c r="J415" s="13" t="s">
        <v>212</v>
      </c>
      <c r="K415" s="13" t="s">
        <v>212</v>
      </c>
      <c r="L415" s="13" t="s">
        <v>212</v>
      </c>
      <c r="M415" s="13" t="s">
        <v>212</v>
      </c>
      <c r="N415" s="13" t="s">
        <v>212</v>
      </c>
      <c r="O415" s="14" t="s">
        <v>212</v>
      </c>
    </row>
    <row r="416" spans="2:15" ht="15.75" x14ac:dyDescent="0.25">
      <c r="B416" s="51" t="s">
        <v>68</v>
      </c>
      <c r="C416" s="143" t="s">
        <v>180</v>
      </c>
      <c r="D416" s="144"/>
      <c r="E416" s="25" t="s">
        <v>59</v>
      </c>
      <c r="F416" s="25" t="s">
        <v>59</v>
      </c>
      <c r="G416" s="13" t="s">
        <v>212</v>
      </c>
      <c r="H416" s="13" t="s">
        <v>212</v>
      </c>
      <c r="I416" s="13" t="s">
        <v>212</v>
      </c>
      <c r="J416" s="13" t="s">
        <v>212</v>
      </c>
      <c r="K416" s="13" t="s">
        <v>212</v>
      </c>
      <c r="L416" s="13" t="s">
        <v>212</v>
      </c>
      <c r="M416" s="13" t="s">
        <v>212</v>
      </c>
      <c r="N416" s="13" t="s">
        <v>212</v>
      </c>
      <c r="O416" s="14" t="s">
        <v>212</v>
      </c>
    </row>
    <row r="417" spans="2:15" ht="15.75" x14ac:dyDescent="0.25">
      <c r="B417" s="51" t="s">
        <v>66</v>
      </c>
      <c r="C417" s="143">
        <v>0.01</v>
      </c>
      <c r="D417" s="144"/>
      <c r="E417" s="25" t="s">
        <v>59</v>
      </c>
      <c r="F417" s="25" t="s">
        <v>59</v>
      </c>
      <c r="G417" s="13" t="s">
        <v>212</v>
      </c>
      <c r="H417" s="13" t="s">
        <v>212</v>
      </c>
      <c r="I417" s="13" t="s">
        <v>212</v>
      </c>
      <c r="J417" s="13" t="s">
        <v>212</v>
      </c>
      <c r="K417" s="13" t="s">
        <v>212</v>
      </c>
      <c r="L417" s="13" t="s">
        <v>212</v>
      </c>
      <c r="M417" s="13" t="s">
        <v>212</v>
      </c>
      <c r="N417" s="13" t="s">
        <v>212</v>
      </c>
      <c r="O417" s="14" t="s">
        <v>212</v>
      </c>
    </row>
    <row r="418" spans="2:15" ht="15.75" x14ac:dyDescent="0.25">
      <c r="B418" s="51" t="s">
        <v>75</v>
      </c>
      <c r="C418" s="143" t="s">
        <v>76</v>
      </c>
      <c r="D418" s="144"/>
      <c r="E418" s="25" t="s">
        <v>59</v>
      </c>
      <c r="F418" s="25" t="s">
        <v>59</v>
      </c>
      <c r="G418" s="13" t="s">
        <v>212</v>
      </c>
      <c r="H418" s="13" t="s">
        <v>212</v>
      </c>
      <c r="I418" s="13" t="s">
        <v>212</v>
      </c>
      <c r="J418" s="13" t="s">
        <v>212</v>
      </c>
      <c r="K418" s="13" t="s">
        <v>212</v>
      </c>
      <c r="L418" s="13" t="s">
        <v>212</v>
      </c>
      <c r="M418" s="13" t="s">
        <v>212</v>
      </c>
      <c r="N418" s="13" t="s">
        <v>212</v>
      </c>
      <c r="O418" s="14" t="s">
        <v>212</v>
      </c>
    </row>
    <row r="419" spans="2:15" ht="15.75" x14ac:dyDescent="0.25">
      <c r="B419" s="51" t="s">
        <v>172</v>
      </c>
      <c r="C419" s="143" t="s">
        <v>76</v>
      </c>
      <c r="D419" s="144"/>
      <c r="E419" s="25" t="s">
        <v>59</v>
      </c>
      <c r="F419" s="25" t="s">
        <v>59</v>
      </c>
      <c r="G419" s="13" t="s">
        <v>212</v>
      </c>
      <c r="H419" s="13" t="s">
        <v>212</v>
      </c>
      <c r="I419" s="13" t="s">
        <v>212</v>
      </c>
      <c r="J419" s="13" t="s">
        <v>212</v>
      </c>
      <c r="K419" s="13" t="s">
        <v>212</v>
      </c>
      <c r="L419" s="13" t="s">
        <v>212</v>
      </c>
      <c r="M419" s="13" t="s">
        <v>212</v>
      </c>
      <c r="N419" s="13" t="s">
        <v>212</v>
      </c>
      <c r="O419" s="14" t="s">
        <v>212</v>
      </c>
    </row>
    <row r="420" spans="2:15" ht="16.5" thickBot="1" x14ac:dyDescent="0.3">
      <c r="B420" s="52" t="s">
        <v>173</v>
      </c>
      <c r="C420" s="133" t="s">
        <v>174</v>
      </c>
      <c r="D420" s="134"/>
      <c r="E420" s="48" t="s">
        <v>59</v>
      </c>
      <c r="F420" s="48">
        <v>0.55419537284822251</v>
      </c>
      <c r="G420" s="20" t="s">
        <v>212</v>
      </c>
      <c r="H420" s="20" t="s">
        <v>212</v>
      </c>
      <c r="I420" s="20" t="s">
        <v>212</v>
      </c>
      <c r="J420" s="20" t="s">
        <v>212</v>
      </c>
      <c r="K420" s="20" t="s">
        <v>212</v>
      </c>
      <c r="L420" s="20" t="s">
        <v>212</v>
      </c>
      <c r="M420" s="20" t="s">
        <v>212</v>
      </c>
      <c r="N420" s="20" t="s">
        <v>212</v>
      </c>
      <c r="O420" s="21" t="s">
        <v>212</v>
      </c>
    </row>
    <row r="421" spans="2:15" ht="16.5" thickBot="1" x14ac:dyDescent="0.3"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</row>
    <row r="422" spans="2:15" x14ac:dyDescent="0.25">
      <c r="B422" s="164" t="s">
        <v>181</v>
      </c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6"/>
    </row>
    <row r="423" spans="2:15" x14ac:dyDescent="0.25">
      <c r="B423" s="195" t="s">
        <v>5</v>
      </c>
      <c r="C423" s="141" t="s">
        <v>46</v>
      </c>
      <c r="D423" s="137"/>
      <c r="E423" s="152" t="s">
        <v>47</v>
      </c>
      <c r="F423" s="152" t="s">
        <v>48</v>
      </c>
      <c r="G423" s="152" t="s">
        <v>49</v>
      </c>
      <c r="H423" s="152" t="s">
        <v>50</v>
      </c>
      <c r="I423" s="152" t="s">
        <v>51</v>
      </c>
      <c r="J423" s="152" t="s">
        <v>52</v>
      </c>
      <c r="K423" s="152" t="s">
        <v>53</v>
      </c>
      <c r="L423" s="152" t="s">
        <v>54</v>
      </c>
      <c r="M423" s="152" t="s">
        <v>55</v>
      </c>
      <c r="N423" s="152" t="s">
        <v>56</v>
      </c>
      <c r="O423" s="184" t="s">
        <v>57</v>
      </c>
    </row>
    <row r="424" spans="2:15" x14ac:dyDescent="0.25">
      <c r="B424" s="195"/>
      <c r="C424" s="142"/>
      <c r="D424" s="140"/>
      <c r="E424" s="152"/>
      <c r="F424" s="152"/>
      <c r="G424" s="152"/>
      <c r="H424" s="152"/>
      <c r="I424" s="152"/>
      <c r="J424" s="152"/>
      <c r="K424" s="152"/>
      <c r="L424" s="152"/>
      <c r="M424" s="152"/>
      <c r="N424" s="152"/>
      <c r="O424" s="184"/>
    </row>
    <row r="425" spans="2:15" ht="15.75" x14ac:dyDescent="0.25">
      <c r="B425" s="51" t="s">
        <v>158</v>
      </c>
      <c r="C425" s="143" t="s">
        <v>176</v>
      </c>
      <c r="D425" s="144"/>
      <c r="E425" s="25">
        <v>0.26391304347826089</v>
      </c>
      <c r="F425" s="25">
        <v>0.18677419354838709</v>
      </c>
      <c r="G425" s="13" t="s">
        <v>212</v>
      </c>
      <c r="H425" s="13" t="s">
        <v>212</v>
      </c>
      <c r="I425" s="13" t="s">
        <v>212</v>
      </c>
      <c r="J425" s="13" t="s">
        <v>212</v>
      </c>
      <c r="K425" s="13" t="s">
        <v>212</v>
      </c>
      <c r="L425" s="13" t="s">
        <v>212</v>
      </c>
      <c r="M425" s="13" t="s">
        <v>212</v>
      </c>
      <c r="N425" s="13" t="s">
        <v>212</v>
      </c>
      <c r="O425" s="14" t="s">
        <v>212</v>
      </c>
    </row>
    <row r="426" spans="2:15" ht="15.75" x14ac:dyDescent="0.25">
      <c r="B426" s="51" t="s">
        <v>70</v>
      </c>
      <c r="C426" s="143" t="s">
        <v>160</v>
      </c>
      <c r="D426" s="144"/>
      <c r="E426" s="25" t="s">
        <v>59</v>
      </c>
      <c r="F426" s="25">
        <v>0.41670000000000001</v>
      </c>
      <c r="G426" s="13" t="s">
        <v>212</v>
      </c>
      <c r="H426" s="13" t="s">
        <v>212</v>
      </c>
      <c r="I426" s="13" t="s">
        <v>212</v>
      </c>
      <c r="J426" s="13" t="s">
        <v>212</v>
      </c>
      <c r="K426" s="13" t="s">
        <v>212</v>
      </c>
      <c r="L426" s="13" t="s">
        <v>212</v>
      </c>
      <c r="M426" s="13" t="s">
        <v>212</v>
      </c>
      <c r="N426" s="13" t="s">
        <v>212</v>
      </c>
      <c r="O426" s="14" t="s">
        <v>212</v>
      </c>
    </row>
    <row r="427" spans="2:15" ht="15.75" x14ac:dyDescent="0.25">
      <c r="B427" s="51" t="s">
        <v>161</v>
      </c>
      <c r="C427" s="143" t="s">
        <v>162</v>
      </c>
      <c r="D427" s="144"/>
      <c r="E427" s="25">
        <v>0.16230936819172112</v>
      </c>
      <c r="F427" s="25">
        <v>0.33107436522996297</v>
      </c>
      <c r="G427" s="13" t="s">
        <v>212</v>
      </c>
      <c r="H427" s="13" t="s">
        <v>212</v>
      </c>
      <c r="I427" s="13" t="s">
        <v>212</v>
      </c>
      <c r="J427" s="13" t="s">
        <v>212</v>
      </c>
      <c r="K427" s="13" t="s">
        <v>212</v>
      </c>
      <c r="L427" s="13" t="s">
        <v>212</v>
      </c>
      <c r="M427" s="13" t="s">
        <v>212</v>
      </c>
      <c r="N427" s="13" t="s">
        <v>212</v>
      </c>
      <c r="O427" s="14" t="s">
        <v>212</v>
      </c>
    </row>
    <row r="428" spans="2:15" ht="15.75" x14ac:dyDescent="0.25">
      <c r="B428" s="51" t="s">
        <v>163</v>
      </c>
      <c r="C428" s="143">
        <v>0.81</v>
      </c>
      <c r="D428" s="144"/>
      <c r="E428" s="25" t="s">
        <v>59</v>
      </c>
      <c r="F428" s="25" t="s">
        <v>59</v>
      </c>
      <c r="G428" s="13" t="s">
        <v>212</v>
      </c>
      <c r="H428" s="13" t="s">
        <v>212</v>
      </c>
      <c r="I428" s="13" t="s">
        <v>212</v>
      </c>
      <c r="J428" s="13" t="s">
        <v>212</v>
      </c>
      <c r="K428" s="13" t="s">
        <v>212</v>
      </c>
      <c r="L428" s="13" t="s">
        <v>212</v>
      </c>
      <c r="M428" s="13" t="s">
        <v>212</v>
      </c>
      <c r="N428" s="13" t="s">
        <v>212</v>
      </c>
      <c r="O428" s="14" t="s">
        <v>212</v>
      </c>
    </row>
    <row r="429" spans="2:15" ht="15.75" x14ac:dyDescent="0.25">
      <c r="B429" s="51" t="s">
        <v>164</v>
      </c>
      <c r="C429" s="143" t="s">
        <v>176</v>
      </c>
      <c r="D429" s="144"/>
      <c r="E429" s="25">
        <v>0.73000000000000009</v>
      </c>
      <c r="F429" s="25">
        <v>0.91333333333333333</v>
      </c>
      <c r="G429" s="13" t="s">
        <v>212</v>
      </c>
      <c r="H429" s="13" t="s">
        <v>212</v>
      </c>
      <c r="I429" s="13" t="s">
        <v>212</v>
      </c>
      <c r="J429" s="13" t="s">
        <v>212</v>
      </c>
      <c r="K429" s="13" t="s">
        <v>212</v>
      </c>
      <c r="L429" s="13" t="s">
        <v>212</v>
      </c>
      <c r="M429" s="13" t="s">
        <v>212</v>
      </c>
      <c r="N429" s="13" t="s">
        <v>212</v>
      </c>
      <c r="O429" s="14" t="s">
        <v>212</v>
      </c>
    </row>
    <row r="430" spans="2:15" ht="15.75" x14ac:dyDescent="0.25">
      <c r="B430" s="51" t="s">
        <v>9</v>
      </c>
      <c r="C430" s="143" t="s">
        <v>177</v>
      </c>
      <c r="D430" s="144"/>
      <c r="E430" s="25">
        <v>2</v>
      </c>
      <c r="F430" s="25">
        <v>2</v>
      </c>
      <c r="G430" s="13" t="s">
        <v>212</v>
      </c>
      <c r="H430" s="13" t="s">
        <v>212</v>
      </c>
      <c r="I430" s="13" t="s">
        <v>212</v>
      </c>
      <c r="J430" s="13" t="s">
        <v>212</v>
      </c>
      <c r="K430" s="13" t="s">
        <v>212</v>
      </c>
      <c r="L430" s="13" t="s">
        <v>212</v>
      </c>
      <c r="M430" s="13" t="s">
        <v>212</v>
      </c>
      <c r="N430" s="13" t="s">
        <v>212</v>
      </c>
      <c r="O430" s="14" t="s">
        <v>212</v>
      </c>
    </row>
    <row r="431" spans="2:15" ht="15.75" x14ac:dyDescent="0.25">
      <c r="B431" s="51" t="s">
        <v>166</v>
      </c>
      <c r="C431" s="143" t="s">
        <v>178</v>
      </c>
      <c r="D431" s="144"/>
      <c r="E431" s="25">
        <v>7</v>
      </c>
      <c r="F431" s="25">
        <v>4</v>
      </c>
      <c r="G431" s="13" t="s">
        <v>212</v>
      </c>
      <c r="H431" s="13" t="s">
        <v>212</v>
      </c>
      <c r="I431" s="13" t="s">
        <v>212</v>
      </c>
      <c r="J431" s="13" t="s">
        <v>212</v>
      </c>
      <c r="K431" s="13" t="s">
        <v>212</v>
      </c>
      <c r="L431" s="13" t="s">
        <v>212</v>
      </c>
      <c r="M431" s="13" t="s">
        <v>212</v>
      </c>
      <c r="N431" s="13" t="s">
        <v>212</v>
      </c>
      <c r="O431" s="14" t="s">
        <v>212</v>
      </c>
    </row>
    <row r="432" spans="2:15" ht="15.75" x14ac:dyDescent="0.25">
      <c r="B432" s="51" t="s">
        <v>182</v>
      </c>
      <c r="C432" s="143" t="s">
        <v>183</v>
      </c>
      <c r="D432" s="144"/>
      <c r="E432" s="25">
        <v>0.96371882086167804</v>
      </c>
      <c r="F432" s="25">
        <v>1.1243386243386244</v>
      </c>
      <c r="G432" s="13" t="s">
        <v>212</v>
      </c>
      <c r="H432" s="13" t="s">
        <v>212</v>
      </c>
      <c r="I432" s="13" t="s">
        <v>212</v>
      </c>
      <c r="J432" s="13" t="s">
        <v>212</v>
      </c>
      <c r="K432" s="13" t="s">
        <v>212</v>
      </c>
      <c r="L432" s="13" t="s">
        <v>212</v>
      </c>
      <c r="M432" s="13" t="s">
        <v>212</v>
      </c>
      <c r="N432" s="13" t="s">
        <v>212</v>
      </c>
      <c r="O432" s="14" t="s">
        <v>212</v>
      </c>
    </row>
    <row r="433" spans="2:15" ht="15.75" x14ac:dyDescent="0.25">
      <c r="B433" s="51" t="s">
        <v>67</v>
      </c>
      <c r="C433" s="143" t="s">
        <v>170</v>
      </c>
      <c r="D433" s="144"/>
      <c r="E433" s="25" t="s">
        <v>59</v>
      </c>
      <c r="F433" s="25" t="s">
        <v>59</v>
      </c>
      <c r="G433" s="13" t="s">
        <v>212</v>
      </c>
      <c r="H433" s="13" t="s">
        <v>212</v>
      </c>
      <c r="I433" s="13" t="s">
        <v>212</v>
      </c>
      <c r="J433" s="13" t="s">
        <v>212</v>
      </c>
      <c r="K433" s="13" t="s">
        <v>212</v>
      </c>
      <c r="L433" s="13" t="s">
        <v>212</v>
      </c>
      <c r="M433" s="13" t="s">
        <v>212</v>
      </c>
      <c r="N433" s="13" t="s">
        <v>212</v>
      </c>
      <c r="O433" s="14" t="s">
        <v>212</v>
      </c>
    </row>
    <row r="434" spans="2:15" ht="15.75" x14ac:dyDescent="0.25">
      <c r="B434" s="51" t="s">
        <v>68</v>
      </c>
      <c r="C434" s="143" t="s">
        <v>171</v>
      </c>
      <c r="D434" s="144"/>
      <c r="E434" s="25" t="s">
        <v>59</v>
      </c>
      <c r="F434" s="25" t="s">
        <v>59</v>
      </c>
      <c r="G434" s="13" t="s">
        <v>212</v>
      </c>
      <c r="H434" s="13" t="s">
        <v>212</v>
      </c>
      <c r="I434" s="13" t="s">
        <v>212</v>
      </c>
      <c r="J434" s="13" t="s">
        <v>212</v>
      </c>
      <c r="K434" s="13" t="s">
        <v>212</v>
      </c>
      <c r="L434" s="13" t="s">
        <v>212</v>
      </c>
      <c r="M434" s="13" t="s">
        <v>212</v>
      </c>
      <c r="N434" s="13" t="s">
        <v>212</v>
      </c>
      <c r="O434" s="14" t="s">
        <v>212</v>
      </c>
    </row>
    <row r="435" spans="2:15" ht="15.75" x14ac:dyDescent="0.25">
      <c r="B435" s="51" t="s">
        <v>66</v>
      </c>
      <c r="C435" s="143">
        <v>0.01</v>
      </c>
      <c r="D435" s="144"/>
      <c r="E435" s="25" t="s">
        <v>59</v>
      </c>
      <c r="F435" s="25" t="s">
        <v>59</v>
      </c>
      <c r="G435" s="13" t="s">
        <v>212</v>
      </c>
      <c r="H435" s="13" t="s">
        <v>212</v>
      </c>
      <c r="I435" s="13" t="s">
        <v>212</v>
      </c>
      <c r="J435" s="13" t="s">
        <v>212</v>
      </c>
      <c r="K435" s="13" t="s">
        <v>212</v>
      </c>
      <c r="L435" s="13" t="s">
        <v>212</v>
      </c>
      <c r="M435" s="13" t="s">
        <v>212</v>
      </c>
      <c r="N435" s="13" t="s">
        <v>212</v>
      </c>
      <c r="O435" s="14" t="s">
        <v>212</v>
      </c>
    </row>
    <row r="436" spans="2:15" ht="15.75" x14ac:dyDescent="0.25">
      <c r="B436" s="51" t="s">
        <v>75</v>
      </c>
      <c r="C436" s="143" t="s">
        <v>76</v>
      </c>
      <c r="D436" s="144"/>
      <c r="E436" s="25" t="s">
        <v>59</v>
      </c>
      <c r="F436" s="25" t="s">
        <v>59</v>
      </c>
      <c r="G436" s="13" t="s">
        <v>212</v>
      </c>
      <c r="H436" s="13" t="s">
        <v>212</v>
      </c>
      <c r="I436" s="13" t="s">
        <v>212</v>
      </c>
      <c r="J436" s="13" t="s">
        <v>212</v>
      </c>
      <c r="K436" s="13" t="s">
        <v>212</v>
      </c>
      <c r="L436" s="13" t="s">
        <v>212</v>
      </c>
      <c r="M436" s="13" t="s">
        <v>212</v>
      </c>
      <c r="N436" s="13" t="s">
        <v>212</v>
      </c>
      <c r="O436" s="14" t="s">
        <v>212</v>
      </c>
    </row>
    <row r="437" spans="2:15" ht="15.75" x14ac:dyDescent="0.25">
      <c r="B437" s="51" t="s">
        <v>172</v>
      </c>
      <c r="C437" s="143" t="s">
        <v>76</v>
      </c>
      <c r="D437" s="144"/>
      <c r="E437" s="25" t="s">
        <v>59</v>
      </c>
      <c r="F437" s="25" t="s">
        <v>59</v>
      </c>
      <c r="G437" s="13" t="s">
        <v>212</v>
      </c>
      <c r="H437" s="13" t="s">
        <v>212</v>
      </c>
      <c r="I437" s="13" t="s">
        <v>212</v>
      </c>
      <c r="J437" s="13" t="s">
        <v>212</v>
      </c>
      <c r="K437" s="13" t="s">
        <v>212</v>
      </c>
      <c r="L437" s="13" t="s">
        <v>212</v>
      </c>
      <c r="M437" s="13" t="s">
        <v>212</v>
      </c>
      <c r="N437" s="13" t="s">
        <v>212</v>
      </c>
      <c r="O437" s="14" t="s">
        <v>212</v>
      </c>
    </row>
    <row r="438" spans="2:15" ht="16.5" thickBot="1" x14ac:dyDescent="0.3">
      <c r="B438" s="52" t="s">
        <v>173</v>
      </c>
      <c r="C438" s="133" t="s">
        <v>174</v>
      </c>
      <c r="D438" s="134"/>
      <c r="E438" s="48" t="s">
        <v>59</v>
      </c>
      <c r="F438" s="48">
        <v>0.24744184036219433</v>
      </c>
      <c r="G438" s="20" t="s">
        <v>212</v>
      </c>
      <c r="H438" s="20" t="s">
        <v>212</v>
      </c>
      <c r="I438" s="20" t="s">
        <v>212</v>
      </c>
      <c r="J438" s="20" t="s">
        <v>212</v>
      </c>
      <c r="K438" s="20" t="s">
        <v>212</v>
      </c>
      <c r="L438" s="20" t="s">
        <v>212</v>
      </c>
      <c r="M438" s="20" t="s">
        <v>212</v>
      </c>
      <c r="N438" s="20" t="s">
        <v>212</v>
      </c>
      <c r="O438" s="21" t="s">
        <v>212</v>
      </c>
    </row>
    <row r="439" spans="2:15" ht="15.75" thickBot="1" x14ac:dyDescent="0.3"/>
    <row r="440" spans="2:15" x14ac:dyDescent="0.25">
      <c r="B440" s="201" t="s">
        <v>184</v>
      </c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3"/>
    </row>
    <row r="441" spans="2:15" x14ac:dyDescent="0.25">
      <c r="B441" s="204" t="s">
        <v>5</v>
      </c>
      <c r="C441" s="141" t="s">
        <v>46</v>
      </c>
      <c r="D441" s="137"/>
      <c r="E441" s="206" t="s">
        <v>47</v>
      </c>
      <c r="F441" s="206" t="s">
        <v>48</v>
      </c>
      <c r="G441" s="206" t="s">
        <v>49</v>
      </c>
      <c r="H441" s="206" t="s">
        <v>50</v>
      </c>
      <c r="I441" s="206" t="s">
        <v>51</v>
      </c>
      <c r="J441" s="206" t="s">
        <v>52</v>
      </c>
      <c r="K441" s="206" t="s">
        <v>53</v>
      </c>
      <c r="L441" s="206" t="s">
        <v>54</v>
      </c>
      <c r="M441" s="206" t="s">
        <v>55</v>
      </c>
      <c r="N441" s="206" t="s">
        <v>56</v>
      </c>
      <c r="O441" s="208" t="s">
        <v>57</v>
      </c>
    </row>
    <row r="442" spans="2:15" x14ac:dyDescent="0.25">
      <c r="B442" s="205"/>
      <c r="C442" s="142"/>
      <c r="D442" s="140"/>
      <c r="E442" s="207"/>
      <c r="F442" s="207"/>
      <c r="G442" s="207"/>
      <c r="H442" s="207"/>
      <c r="I442" s="207"/>
      <c r="J442" s="207"/>
      <c r="K442" s="207"/>
      <c r="L442" s="207"/>
      <c r="M442" s="207"/>
      <c r="N442" s="207"/>
      <c r="O442" s="209"/>
    </row>
    <row r="443" spans="2:15" ht="15.75" x14ac:dyDescent="0.25">
      <c r="B443" s="51" t="s">
        <v>67</v>
      </c>
      <c r="C443" s="143">
        <v>0.01</v>
      </c>
      <c r="D443" s="144"/>
      <c r="E443" s="25" t="s">
        <v>59</v>
      </c>
      <c r="F443" s="25" t="s">
        <v>59</v>
      </c>
      <c r="G443" s="13" t="s">
        <v>212</v>
      </c>
      <c r="H443" s="13" t="s">
        <v>212</v>
      </c>
      <c r="I443" s="13" t="s">
        <v>212</v>
      </c>
      <c r="J443" s="13" t="s">
        <v>212</v>
      </c>
      <c r="K443" s="13" t="s">
        <v>212</v>
      </c>
      <c r="L443" s="13" t="s">
        <v>212</v>
      </c>
      <c r="M443" s="13" t="s">
        <v>212</v>
      </c>
      <c r="N443" s="13" t="s">
        <v>212</v>
      </c>
      <c r="O443" s="14" t="s">
        <v>212</v>
      </c>
    </row>
    <row r="444" spans="2:15" ht="15.75" x14ac:dyDescent="0.25">
      <c r="B444" s="51" t="s">
        <v>68</v>
      </c>
      <c r="C444" s="143">
        <v>0.78</v>
      </c>
      <c r="D444" s="144"/>
      <c r="E444" s="25" t="s">
        <v>59</v>
      </c>
      <c r="F444" s="25" t="s">
        <v>59</v>
      </c>
      <c r="G444" s="13" t="s">
        <v>212</v>
      </c>
      <c r="H444" s="13" t="s">
        <v>212</v>
      </c>
      <c r="I444" s="13" t="s">
        <v>212</v>
      </c>
      <c r="J444" s="13" t="s">
        <v>212</v>
      </c>
      <c r="K444" s="13" t="s">
        <v>212</v>
      </c>
      <c r="L444" s="13" t="s">
        <v>212</v>
      </c>
      <c r="M444" s="13" t="s">
        <v>212</v>
      </c>
      <c r="N444" s="13" t="s">
        <v>212</v>
      </c>
      <c r="O444" s="14" t="s">
        <v>212</v>
      </c>
    </row>
    <row r="445" spans="2:15" ht="15.75" x14ac:dyDescent="0.25">
      <c r="B445" s="51" t="s">
        <v>66</v>
      </c>
      <c r="C445" s="143">
        <v>0.01</v>
      </c>
      <c r="D445" s="144"/>
      <c r="E445" s="25" t="s">
        <v>59</v>
      </c>
      <c r="F445" s="25" t="s">
        <v>59</v>
      </c>
      <c r="G445" s="13" t="s">
        <v>212</v>
      </c>
      <c r="H445" s="13" t="s">
        <v>212</v>
      </c>
      <c r="I445" s="13" t="s">
        <v>212</v>
      </c>
      <c r="J445" s="13" t="s">
        <v>212</v>
      </c>
      <c r="K445" s="13" t="s">
        <v>212</v>
      </c>
      <c r="L445" s="13" t="s">
        <v>212</v>
      </c>
      <c r="M445" s="13" t="s">
        <v>212</v>
      </c>
      <c r="N445" s="13" t="s">
        <v>212</v>
      </c>
      <c r="O445" s="14" t="s">
        <v>212</v>
      </c>
    </row>
    <row r="446" spans="2:15" ht="15.75" x14ac:dyDescent="0.25">
      <c r="B446" s="51" t="s">
        <v>75</v>
      </c>
      <c r="C446" s="143" t="s">
        <v>76</v>
      </c>
      <c r="D446" s="144"/>
      <c r="E446" s="25" t="s">
        <v>59</v>
      </c>
      <c r="F446" s="25" t="s">
        <v>59</v>
      </c>
      <c r="G446" s="13" t="s">
        <v>212</v>
      </c>
      <c r="H446" s="13" t="s">
        <v>212</v>
      </c>
      <c r="I446" s="13" t="s">
        <v>212</v>
      </c>
      <c r="J446" s="13" t="s">
        <v>212</v>
      </c>
      <c r="K446" s="13" t="s">
        <v>212</v>
      </c>
      <c r="L446" s="13" t="s">
        <v>212</v>
      </c>
      <c r="M446" s="13" t="s">
        <v>212</v>
      </c>
      <c r="N446" s="13" t="s">
        <v>212</v>
      </c>
      <c r="O446" s="14" t="s">
        <v>212</v>
      </c>
    </row>
    <row r="447" spans="2:15" ht="15.75" x14ac:dyDescent="0.25">
      <c r="B447" s="51" t="s">
        <v>172</v>
      </c>
      <c r="C447" s="143" t="s">
        <v>76</v>
      </c>
      <c r="D447" s="144"/>
      <c r="E447" s="25" t="s">
        <v>59</v>
      </c>
      <c r="F447" s="25" t="s">
        <v>59</v>
      </c>
      <c r="G447" s="13" t="s">
        <v>212</v>
      </c>
      <c r="H447" s="13" t="s">
        <v>212</v>
      </c>
      <c r="I447" s="13" t="s">
        <v>212</v>
      </c>
      <c r="J447" s="13" t="s">
        <v>212</v>
      </c>
      <c r="K447" s="13" t="s">
        <v>212</v>
      </c>
      <c r="L447" s="13" t="s">
        <v>212</v>
      </c>
      <c r="M447" s="13" t="s">
        <v>212</v>
      </c>
      <c r="N447" s="13" t="s">
        <v>212</v>
      </c>
      <c r="O447" s="14" t="s">
        <v>212</v>
      </c>
    </row>
    <row r="448" spans="2:15" ht="15.75" x14ac:dyDescent="0.25">
      <c r="B448" s="51" t="s">
        <v>173</v>
      </c>
      <c r="C448" s="143">
        <v>0.7</v>
      </c>
      <c r="D448" s="144"/>
      <c r="E448" s="25" t="s">
        <v>59</v>
      </c>
      <c r="F448" s="25" t="s">
        <v>59</v>
      </c>
      <c r="G448" s="13" t="s">
        <v>212</v>
      </c>
      <c r="H448" s="13" t="s">
        <v>212</v>
      </c>
      <c r="I448" s="13" t="s">
        <v>212</v>
      </c>
      <c r="J448" s="13" t="s">
        <v>212</v>
      </c>
      <c r="K448" s="13" t="s">
        <v>212</v>
      </c>
      <c r="L448" s="13" t="s">
        <v>212</v>
      </c>
      <c r="M448" s="13" t="s">
        <v>212</v>
      </c>
      <c r="N448" s="13" t="s">
        <v>212</v>
      </c>
      <c r="O448" s="14" t="s">
        <v>212</v>
      </c>
    </row>
    <row r="449" spans="2:15" ht="15.75" x14ac:dyDescent="0.25">
      <c r="B449" s="51" t="s">
        <v>185</v>
      </c>
      <c r="C449" s="179">
        <v>160</v>
      </c>
      <c r="D449" s="180"/>
      <c r="E449" s="25" t="s">
        <v>59</v>
      </c>
      <c r="F449" s="25" t="s">
        <v>59</v>
      </c>
      <c r="G449" s="13" t="s">
        <v>212</v>
      </c>
      <c r="H449" s="13" t="s">
        <v>212</v>
      </c>
      <c r="I449" s="13" t="s">
        <v>212</v>
      </c>
      <c r="J449" s="13" t="s">
        <v>212</v>
      </c>
      <c r="K449" s="13" t="s">
        <v>212</v>
      </c>
      <c r="L449" s="13" t="s">
        <v>212</v>
      </c>
      <c r="M449" s="13" t="s">
        <v>212</v>
      </c>
      <c r="N449" s="13" t="s">
        <v>212</v>
      </c>
      <c r="O449" s="14" t="s">
        <v>212</v>
      </c>
    </row>
    <row r="450" spans="2:15" ht="15.75" x14ac:dyDescent="0.25">
      <c r="B450" s="51" t="s">
        <v>186</v>
      </c>
      <c r="C450" s="179">
        <v>160</v>
      </c>
      <c r="D450" s="180"/>
      <c r="E450" s="25" t="s">
        <v>59</v>
      </c>
      <c r="F450" s="25" t="s">
        <v>59</v>
      </c>
      <c r="G450" s="13" t="s">
        <v>212</v>
      </c>
      <c r="H450" s="13" t="s">
        <v>212</v>
      </c>
      <c r="I450" s="13" t="s">
        <v>212</v>
      </c>
      <c r="J450" s="13" t="s">
        <v>212</v>
      </c>
      <c r="K450" s="13" t="s">
        <v>212</v>
      </c>
      <c r="L450" s="13" t="s">
        <v>212</v>
      </c>
      <c r="M450" s="13" t="s">
        <v>212</v>
      </c>
      <c r="N450" s="13" t="s">
        <v>212</v>
      </c>
      <c r="O450" s="14" t="s">
        <v>212</v>
      </c>
    </row>
    <row r="451" spans="2:15" ht="16.5" thickBot="1" x14ac:dyDescent="0.3">
      <c r="B451" s="52" t="s">
        <v>187</v>
      </c>
      <c r="C451" s="181">
        <v>32</v>
      </c>
      <c r="D451" s="182"/>
      <c r="E451" s="48" t="s">
        <v>59</v>
      </c>
      <c r="F451" s="48" t="s">
        <v>59</v>
      </c>
      <c r="G451" s="20" t="s">
        <v>212</v>
      </c>
      <c r="H451" s="20" t="s">
        <v>212</v>
      </c>
      <c r="I451" s="20" t="s">
        <v>212</v>
      </c>
      <c r="J451" s="20" t="s">
        <v>212</v>
      </c>
      <c r="K451" s="20" t="s">
        <v>212</v>
      </c>
      <c r="L451" s="20" t="s">
        <v>212</v>
      </c>
      <c r="M451" s="20" t="s">
        <v>212</v>
      </c>
      <c r="N451" s="20" t="s">
        <v>212</v>
      </c>
      <c r="O451" s="21" t="s">
        <v>212</v>
      </c>
    </row>
    <row r="452" spans="2:15" ht="15.75" thickBot="1" x14ac:dyDescent="0.3"/>
    <row r="453" spans="2:15" x14ac:dyDescent="0.25">
      <c r="B453" s="164" t="s">
        <v>190</v>
      </c>
      <c r="C453" s="165"/>
      <c r="D453" s="165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6"/>
    </row>
    <row r="454" spans="2:15" x14ac:dyDescent="0.25">
      <c r="B454" s="195" t="s">
        <v>5</v>
      </c>
      <c r="C454" s="141" t="s">
        <v>46</v>
      </c>
      <c r="D454" s="137"/>
      <c r="E454" s="152" t="s">
        <v>47</v>
      </c>
      <c r="F454" s="152" t="s">
        <v>48</v>
      </c>
      <c r="G454" s="152" t="s">
        <v>49</v>
      </c>
      <c r="H454" s="152" t="s">
        <v>50</v>
      </c>
      <c r="I454" s="152" t="s">
        <v>51</v>
      </c>
      <c r="J454" s="152" t="s">
        <v>52</v>
      </c>
      <c r="K454" s="152" t="s">
        <v>53</v>
      </c>
      <c r="L454" s="152" t="s">
        <v>54</v>
      </c>
      <c r="M454" s="152" t="s">
        <v>55</v>
      </c>
      <c r="N454" s="152" t="s">
        <v>56</v>
      </c>
      <c r="O454" s="184" t="s">
        <v>57</v>
      </c>
    </row>
    <row r="455" spans="2:15" x14ac:dyDescent="0.25">
      <c r="B455" s="195"/>
      <c r="C455" s="142"/>
      <c r="D455" s="140"/>
      <c r="E455" s="152"/>
      <c r="F455" s="152"/>
      <c r="G455" s="152"/>
      <c r="H455" s="152"/>
      <c r="I455" s="152"/>
      <c r="J455" s="152"/>
      <c r="K455" s="152"/>
      <c r="L455" s="152"/>
      <c r="M455" s="152"/>
      <c r="N455" s="152"/>
      <c r="O455" s="184"/>
    </row>
    <row r="456" spans="2:15" ht="15.75" x14ac:dyDescent="0.25">
      <c r="B456" s="11" t="s">
        <v>58</v>
      </c>
      <c r="C456" s="143">
        <v>0.95</v>
      </c>
      <c r="D456" s="144"/>
      <c r="E456" s="12">
        <f>288/288</f>
        <v>1</v>
      </c>
      <c r="F456" s="23" t="s">
        <v>59</v>
      </c>
      <c r="G456" s="13" t="s">
        <v>212</v>
      </c>
      <c r="H456" s="13" t="s">
        <v>212</v>
      </c>
      <c r="I456" s="13" t="s">
        <v>212</v>
      </c>
      <c r="J456" s="13" t="s">
        <v>212</v>
      </c>
      <c r="K456" s="13" t="s">
        <v>212</v>
      </c>
      <c r="L456" s="13" t="s">
        <v>212</v>
      </c>
      <c r="M456" s="13" t="s">
        <v>212</v>
      </c>
      <c r="N456" s="13" t="s">
        <v>212</v>
      </c>
      <c r="O456" s="14" t="s">
        <v>212</v>
      </c>
    </row>
    <row r="457" spans="2:15" ht="15.75" x14ac:dyDescent="0.25">
      <c r="B457" s="11" t="s">
        <v>60</v>
      </c>
      <c r="C457" s="143">
        <v>1</v>
      </c>
      <c r="D457" s="144"/>
      <c r="E457" s="12" t="s">
        <v>59</v>
      </c>
      <c r="F457" s="23" t="s">
        <v>59</v>
      </c>
      <c r="G457" s="13" t="s">
        <v>212</v>
      </c>
      <c r="H457" s="13" t="s">
        <v>212</v>
      </c>
      <c r="I457" s="13" t="s">
        <v>212</v>
      </c>
      <c r="J457" s="13" t="s">
        <v>212</v>
      </c>
      <c r="K457" s="13" t="s">
        <v>212</v>
      </c>
      <c r="L457" s="13" t="s">
        <v>212</v>
      </c>
      <c r="M457" s="13" t="s">
        <v>212</v>
      </c>
      <c r="N457" s="13" t="s">
        <v>212</v>
      </c>
      <c r="O457" s="14" t="s">
        <v>212</v>
      </c>
    </row>
    <row r="458" spans="2:15" ht="15.75" x14ac:dyDescent="0.25">
      <c r="B458" s="11" t="s">
        <v>61</v>
      </c>
      <c r="C458" s="143">
        <v>1</v>
      </c>
      <c r="D458" s="144"/>
      <c r="E458" s="12" t="s">
        <v>59</v>
      </c>
      <c r="F458" s="23" t="s">
        <v>59</v>
      </c>
      <c r="G458" s="13" t="s">
        <v>212</v>
      </c>
      <c r="H458" s="13" t="s">
        <v>212</v>
      </c>
      <c r="I458" s="13" t="s">
        <v>212</v>
      </c>
      <c r="J458" s="13" t="s">
        <v>212</v>
      </c>
      <c r="K458" s="13" t="s">
        <v>212</v>
      </c>
      <c r="L458" s="13" t="s">
        <v>212</v>
      </c>
      <c r="M458" s="13" t="s">
        <v>212</v>
      </c>
      <c r="N458" s="13" t="s">
        <v>212</v>
      </c>
      <c r="O458" s="14" t="s">
        <v>212</v>
      </c>
    </row>
    <row r="459" spans="2:15" ht="31.5" x14ac:dyDescent="0.25">
      <c r="B459" s="11" t="s">
        <v>62</v>
      </c>
      <c r="C459" s="143" t="s">
        <v>63</v>
      </c>
      <c r="D459" s="144"/>
      <c r="E459" s="12">
        <v>0.94536241618340611</v>
      </c>
      <c r="F459" s="25">
        <v>0.95029567902647338</v>
      </c>
      <c r="G459" s="13" t="s">
        <v>212</v>
      </c>
      <c r="H459" s="13" t="s">
        <v>212</v>
      </c>
      <c r="I459" s="13" t="s">
        <v>212</v>
      </c>
      <c r="J459" s="13" t="s">
        <v>212</v>
      </c>
      <c r="K459" s="13" t="s">
        <v>212</v>
      </c>
      <c r="L459" s="13" t="s">
        <v>212</v>
      </c>
      <c r="M459" s="13" t="s">
        <v>212</v>
      </c>
      <c r="N459" s="13" t="s">
        <v>212</v>
      </c>
      <c r="O459" s="14" t="s">
        <v>212</v>
      </c>
    </row>
    <row r="460" spans="2:15" ht="31.5" x14ac:dyDescent="0.25">
      <c r="B460" s="11" t="s">
        <v>64</v>
      </c>
      <c r="C460" s="143" t="s">
        <v>65</v>
      </c>
      <c r="D460" s="144"/>
      <c r="E460" s="12">
        <v>0.83621715025451937</v>
      </c>
      <c r="F460" s="25">
        <v>0.77157017491741209</v>
      </c>
      <c r="G460" s="13" t="s">
        <v>212</v>
      </c>
      <c r="H460" s="13" t="s">
        <v>212</v>
      </c>
      <c r="I460" s="13" t="s">
        <v>212</v>
      </c>
      <c r="J460" s="13" t="s">
        <v>212</v>
      </c>
      <c r="K460" s="13" t="s">
        <v>212</v>
      </c>
      <c r="L460" s="13" t="s">
        <v>212</v>
      </c>
      <c r="M460" s="13" t="s">
        <v>212</v>
      </c>
      <c r="N460" s="13" t="s">
        <v>212</v>
      </c>
      <c r="O460" s="14" t="s">
        <v>212</v>
      </c>
    </row>
    <row r="461" spans="2:15" ht="15.75" x14ac:dyDescent="0.25">
      <c r="B461" s="11" t="s">
        <v>66</v>
      </c>
      <c r="C461" s="143">
        <v>0.01</v>
      </c>
      <c r="D461" s="144"/>
      <c r="E461" s="12" t="s">
        <v>59</v>
      </c>
      <c r="F461" s="25"/>
      <c r="G461" s="13" t="s">
        <v>212</v>
      </c>
      <c r="H461" s="13" t="s">
        <v>212</v>
      </c>
      <c r="I461" s="13" t="s">
        <v>212</v>
      </c>
      <c r="J461" s="13" t="s">
        <v>212</v>
      </c>
      <c r="K461" s="13" t="s">
        <v>212</v>
      </c>
      <c r="L461" s="13" t="s">
        <v>212</v>
      </c>
      <c r="M461" s="13" t="s">
        <v>212</v>
      </c>
      <c r="N461" s="13" t="s">
        <v>212</v>
      </c>
      <c r="O461" s="14" t="s">
        <v>212</v>
      </c>
    </row>
    <row r="462" spans="2:15" ht="15.75" x14ac:dyDescent="0.25">
      <c r="B462" s="11" t="s">
        <v>67</v>
      </c>
      <c r="C462" s="143">
        <v>0.04</v>
      </c>
      <c r="D462" s="144"/>
      <c r="E462" s="12">
        <v>1.366824563911981E-2</v>
      </c>
      <c r="F462" s="25">
        <v>4.8627412369945486E-2</v>
      </c>
      <c r="G462" s="13" t="s">
        <v>212</v>
      </c>
      <c r="H462" s="13" t="s">
        <v>212</v>
      </c>
      <c r="I462" s="13" t="s">
        <v>212</v>
      </c>
      <c r="J462" s="13" t="s">
        <v>212</v>
      </c>
      <c r="K462" s="13" t="s">
        <v>212</v>
      </c>
      <c r="L462" s="13" t="s">
        <v>212</v>
      </c>
      <c r="M462" s="13" t="s">
        <v>212</v>
      </c>
      <c r="N462" s="13" t="s">
        <v>212</v>
      </c>
      <c r="O462" s="14" t="s">
        <v>212</v>
      </c>
    </row>
    <row r="463" spans="2:15" ht="15.75" x14ac:dyDescent="0.25">
      <c r="B463" s="11" t="s">
        <v>68</v>
      </c>
      <c r="C463" s="143" t="s">
        <v>69</v>
      </c>
      <c r="D463" s="144"/>
      <c r="E463" s="12">
        <v>4.0060033426970697E-2</v>
      </c>
      <c r="F463" s="25">
        <v>0.40536423013669837</v>
      </c>
      <c r="G463" s="13" t="s">
        <v>212</v>
      </c>
      <c r="H463" s="13" t="s">
        <v>212</v>
      </c>
      <c r="I463" s="13" t="s">
        <v>212</v>
      </c>
      <c r="J463" s="13" t="s">
        <v>212</v>
      </c>
      <c r="K463" s="13" t="s">
        <v>212</v>
      </c>
      <c r="L463" s="13" t="s">
        <v>212</v>
      </c>
      <c r="M463" s="13" t="s">
        <v>212</v>
      </c>
      <c r="N463" s="13" t="s">
        <v>212</v>
      </c>
      <c r="O463" s="14" t="s">
        <v>212</v>
      </c>
    </row>
    <row r="464" spans="2:15" ht="16.5" thickBot="1" x14ac:dyDescent="0.3">
      <c r="B464" s="18" t="s">
        <v>70</v>
      </c>
      <c r="C464" s="133">
        <v>0.5</v>
      </c>
      <c r="D464" s="134"/>
      <c r="E464" s="27" t="s">
        <v>59</v>
      </c>
      <c r="F464" s="48">
        <v>0.55559999999999998</v>
      </c>
      <c r="G464" s="20" t="s">
        <v>212</v>
      </c>
      <c r="H464" s="20" t="s">
        <v>212</v>
      </c>
      <c r="I464" s="20" t="s">
        <v>212</v>
      </c>
      <c r="J464" s="20" t="s">
        <v>212</v>
      </c>
      <c r="K464" s="20" t="s">
        <v>212</v>
      </c>
      <c r="L464" s="20" t="s">
        <v>212</v>
      </c>
      <c r="M464" s="20" t="s">
        <v>212</v>
      </c>
      <c r="N464" s="20" t="s">
        <v>212</v>
      </c>
      <c r="O464" s="21" t="s">
        <v>212</v>
      </c>
    </row>
    <row r="465" spans="2:15" ht="16.5" thickBot="1" x14ac:dyDescent="0.3">
      <c r="B465" s="176" t="s">
        <v>73</v>
      </c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8"/>
    </row>
    <row r="466" spans="2:15" ht="15.75" x14ac:dyDescent="0.25">
      <c r="B466" s="80" t="s">
        <v>74</v>
      </c>
      <c r="C466" s="156">
        <v>1</v>
      </c>
      <c r="D466" s="157"/>
      <c r="E466" s="69" t="s">
        <v>59</v>
      </c>
      <c r="F466" s="82">
        <v>0.82539682539682535</v>
      </c>
      <c r="G466" s="90" t="s">
        <v>212</v>
      </c>
      <c r="H466" s="90" t="s">
        <v>212</v>
      </c>
      <c r="I466" s="90" t="s">
        <v>212</v>
      </c>
      <c r="J466" s="90" t="s">
        <v>212</v>
      </c>
      <c r="K466" s="90" t="s">
        <v>212</v>
      </c>
      <c r="L466" s="90" t="s">
        <v>212</v>
      </c>
      <c r="M466" s="90" t="s">
        <v>212</v>
      </c>
      <c r="N466" s="90" t="s">
        <v>212</v>
      </c>
      <c r="O466" s="91" t="s">
        <v>212</v>
      </c>
    </row>
    <row r="467" spans="2:15" ht="15.75" x14ac:dyDescent="0.25">
      <c r="B467" s="11" t="s">
        <v>75</v>
      </c>
      <c r="C467" s="143" t="s">
        <v>76</v>
      </c>
      <c r="D467" s="144"/>
      <c r="E467" s="23" t="s">
        <v>59</v>
      </c>
      <c r="F467" s="49">
        <v>0.46590909090909083</v>
      </c>
      <c r="G467" s="13" t="s">
        <v>212</v>
      </c>
      <c r="H467" s="13" t="s">
        <v>212</v>
      </c>
      <c r="I467" s="13" t="s">
        <v>212</v>
      </c>
      <c r="J467" s="13" t="s">
        <v>212</v>
      </c>
      <c r="K467" s="13" t="s">
        <v>212</v>
      </c>
      <c r="L467" s="13" t="s">
        <v>212</v>
      </c>
      <c r="M467" s="13" t="s">
        <v>212</v>
      </c>
      <c r="N467" s="13" t="s">
        <v>212</v>
      </c>
      <c r="O467" s="14" t="s">
        <v>212</v>
      </c>
    </row>
    <row r="468" spans="2:15" ht="16.5" thickBot="1" x14ac:dyDescent="0.3">
      <c r="B468" s="18" t="s">
        <v>77</v>
      </c>
      <c r="C468" s="133">
        <v>1</v>
      </c>
      <c r="D468" s="134"/>
      <c r="E468" s="27" t="s">
        <v>59</v>
      </c>
      <c r="F468" s="50">
        <v>0.6476596670734921</v>
      </c>
      <c r="G468" s="20" t="s">
        <v>212</v>
      </c>
      <c r="H468" s="20" t="s">
        <v>212</v>
      </c>
      <c r="I468" s="20" t="s">
        <v>212</v>
      </c>
      <c r="J468" s="20" t="s">
        <v>212</v>
      </c>
      <c r="K468" s="20" t="s">
        <v>212</v>
      </c>
      <c r="L468" s="20" t="s">
        <v>212</v>
      </c>
      <c r="M468" s="20" t="s">
        <v>212</v>
      </c>
      <c r="N468" s="20" t="s">
        <v>212</v>
      </c>
      <c r="O468" s="21" t="s">
        <v>212</v>
      </c>
    </row>
    <row r="469" spans="2:15" ht="15.75" thickBot="1" x14ac:dyDescent="0.3"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</row>
    <row r="470" spans="2:15" x14ac:dyDescent="0.25">
      <c r="B470" s="164" t="s">
        <v>191</v>
      </c>
      <c r="C470" s="165"/>
      <c r="D470" s="165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6"/>
    </row>
    <row r="471" spans="2:15" x14ac:dyDescent="0.25">
      <c r="B471" s="195" t="s">
        <v>5</v>
      </c>
      <c r="C471" s="141" t="s">
        <v>46</v>
      </c>
      <c r="D471" s="137"/>
      <c r="E471" s="152" t="s">
        <v>47</v>
      </c>
      <c r="F471" s="152" t="s">
        <v>48</v>
      </c>
      <c r="G471" s="152" t="s">
        <v>49</v>
      </c>
      <c r="H471" s="152" t="s">
        <v>50</v>
      </c>
      <c r="I471" s="152" t="s">
        <v>51</v>
      </c>
      <c r="J471" s="152" t="s">
        <v>52</v>
      </c>
      <c r="K471" s="152" t="s">
        <v>53</v>
      </c>
      <c r="L471" s="152" t="s">
        <v>54</v>
      </c>
      <c r="M471" s="152" t="s">
        <v>55</v>
      </c>
      <c r="N471" s="152" t="s">
        <v>56</v>
      </c>
      <c r="O471" s="184" t="s">
        <v>57</v>
      </c>
    </row>
    <row r="472" spans="2:15" x14ac:dyDescent="0.25">
      <c r="B472" s="195"/>
      <c r="C472" s="142"/>
      <c r="D472" s="140"/>
      <c r="E472" s="152"/>
      <c r="F472" s="152"/>
      <c r="G472" s="152"/>
      <c r="H472" s="152"/>
      <c r="I472" s="152"/>
      <c r="J472" s="152"/>
      <c r="K472" s="152"/>
      <c r="L472" s="152"/>
      <c r="M472" s="152"/>
      <c r="N472" s="152"/>
      <c r="O472" s="184"/>
    </row>
    <row r="473" spans="2:15" ht="15.75" x14ac:dyDescent="0.25">
      <c r="B473" s="11" t="s">
        <v>58</v>
      </c>
      <c r="C473" s="143">
        <v>0.95</v>
      </c>
      <c r="D473" s="144"/>
      <c r="E473" s="23" t="s">
        <v>59</v>
      </c>
      <c r="F473" s="17">
        <f>286/287</f>
        <v>0.99651567944250874</v>
      </c>
      <c r="G473" s="13" t="s">
        <v>212</v>
      </c>
      <c r="H473" s="13" t="s">
        <v>212</v>
      </c>
      <c r="I473" s="13" t="s">
        <v>212</v>
      </c>
      <c r="J473" s="13" t="s">
        <v>212</v>
      </c>
      <c r="K473" s="13" t="s">
        <v>212</v>
      </c>
      <c r="L473" s="13" t="s">
        <v>212</v>
      </c>
      <c r="M473" s="13" t="s">
        <v>212</v>
      </c>
      <c r="N473" s="13" t="s">
        <v>212</v>
      </c>
      <c r="O473" s="14" t="s">
        <v>212</v>
      </c>
    </row>
    <row r="474" spans="2:15" ht="15.75" x14ac:dyDescent="0.25">
      <c r="B474" s="11" t="s">
        <v>60</v>
      </c>
      <c r="C474" s="143">
        <v>1</v>
      </c>
      <c r="D474" s="144"/>
      <c r="E474" s="23" t="s">
        <v>59</v>
      </c>
      <c r="F474" s="12" t="s">
        <v>59</v>
      </c>
      <c r="G474" s="13" t="s">
        <v>212</v>
      </c>
      <c r="H474" s="13" t="s">
        <v>212</v>
      </c>
      <c r="I474" s="13" t="s">
        <v>212</v>
      </c>
      <c r="J474" s="13" t="s">
        <v>212</v>
      </c>
      <c r="K474" s="13" t="s">
        <v>212</v>
      </c>
      <c r="L474" s="13" t="s">
        <v>212</v>
      </c>
      <c r="M474" s="13" t="s">
        <v>212</v>
      </c>
      <c r="N474" s="13" t="s">
        <v>212</v>
      </c>
      <c r="O474" s="14" t="s">
        <v>212</v>
      </c>
    </row>
    <row r="475" spans="2:15" ht="15.75" x14ac:dyDescent="0.25">
      <c r="B475" s="11" t="s">
        <v>61</v>
      </c>
      <c r="C475" s="143">
        <v>1</v>
      </c>
      <c r="D475" s="144"/>
      <c r="E475" s="23" t="s">
        <v>59</v>
      </c>
      <c r="F475" s="12" t="s">
        <v>59</v>
      </c>
      <c r="G475" s="13" t="s">
        <v>212</v>
      </c>
      <c r="H475" s="13" t="s">
        <v>212</v>
      </c>
      <c r="I475" s="13" t="s">
        <v>212</v>
      </c>
      <c r="J475" s="13" t="s">
        <v>212</v>
      </c>
      <c r="K475" s="13" t="s">
        <v>212</v>
      </c>
      <c r="L475" s="13" t="s">
        <v>212</v>
      </c>
      <c r="M475" s="13" t="s">
        <v>212</v>
      </c>
      <c r="N475" s="13" t="s">
        <v>212</v>
      </c>
      <c r="O475" s="14" t="s">
        <v>212</v>
      </c>
    </row>
    <row r="476" spans="2:15" ht="31.5" x14ac:dyDescent="0.25">
      <c r="B476" s="11" t="s">
        <v>62</v>
      </c>
      <c r="C476" s="143" t="s">
        <v>63</v>
      </c>
      <c r="D476" s="144"/>
      <c r="E476" s="25">
        <v>0.9355932923367084</v>
      </c>
      <c r="F476" s="12">
        <v>0.93795878058717186</v>
      </c>
      <c r="G476" s="13" t="s">
        <v>212</v>
      </c>
      <c r="H476" s="13" t="s">
        <v>212</v>
      </c>
      <c r="I476" s="13" t="s">
        <v>212</v>
      </c>
      <c r="J476" s="13" t="s">
        <v>212</v>
      </c>
      <c r="K476" s="13" t="s">
        <v>212</v>
      </c>
      <c r="L476" s="13" t="s">
        <v>212</v>
      </c>
      <c r="M476" s="13" t="s">
        <v>212</v>
      </c>
      <c r="N476" s="13" t="s">
        <v>212</v>
      </c>
      <c r="O476" s="14" t="s">
        <v>212</v>
      </c>
    </row>
    <row r="477" spans="2:15" ht="31.5" x14ac:dyDescent="0.25">
      <c r="B477" s="11" t="s">
        <v>64</v>
      </c>
      <c r="C477" s="143" t="s">
        <v>65</v>
      </c>
      <c r="D477" s="144"/>
      <c r="E477" s="25">
        <v>0.94234990374851757</v>
      </c>
      <c r="F477" s="12">
        <v>0.92265609906217338</v>
      </c>
      <c r="G477" s="13" t="s">
        <v>212</v>
      </c>
      <c r="H477" s="13" t="s">
        <v>212</v>
      </c>
      <c r="I477" s="13" t="s">
        <v>212</v>
      </c>
      <c r="J477" s="13" t="s">
        <v>212</v>
      </c>
      <c r="K477" s="13" t="s">
        <v>212</v>
      </c>
      <c r="L477" s="13" t="s">
        <v>212</v>
      </c>
      <c r="M477" s="13" t="s">
        <v>212</v>
      </c>
      <c r="N477" s="13" t="s">
        <v>212</v>
      </c>
      <c r="O477" s="14" t="s">
        <v>212</v>
      </c>
    </row>
    <row r="478" spans="2:15" ht="15.75" x14ac:dyDescent="0.25">
      <c r="B478" s="11" t="s">
        <v>66</v>
      </c>
      <c r="C478" s="143">
        <v>0.01</v>
      </c>
      <c r="D478" s="144"/>
      <c r="E478" s="23" t="s">
        <v>59</v>
      </c>
      <c r="F478" s="12" t="s">
        <v>59</v>
      </c>
      <c r="G478" s="13" t="s">
        <v>212</v>
      </c>
      <c r="H478" s="13" t="s">
        <v>212</v>
      </c>
      <c r="I478" s="13" t="s">
        <v>212</v>
      </c>
      <c r="J478" s="13" t="s">
        <v>212</v>
      </c>
      <c r="K478" s="13" t="s">
        <v>212</v>
      </c>
      <c r="L478" s="13" t="s">
        <v>212</v>
      </c>
      <c r="M478" s="13" t="s">
        <v>212</v>
      </c>
      <c r="N478" s="13" t="s">
        <v>212</v>
      </c>
      <c r="O478" s="14" t="s">
        <v>212</v>
      </c>
    </row>
    <row r="479" spans="2:15" ht="15.75" x14ac:dyDescent="0.25">
      <c r="B479" s="11" t="s">
        <v>67</v>
      </c>
      <c r="C479" s="143">
        <v>0.04</v>
      </c>
      <c r="D479" s="144"/>
      <c r="E479" s="25">
        <v>4.8261724774462415E-3</v>
      </c>
      <c r="F479" s="17">
        <v>4.2599999999999999E-2</v>
      </c>
      <c r="G479" s="13" t="s">
        <v>212</v>
      </c>
      <c r="H479" s="13" t="s">
        <v>212</v>
      </c>
      <c r="I479" s="13" t="s">
        <v>212</v>
      </c>
      <c r="J479" s="13" t="s">
        <v>212</v>
      </c>
      <c r="K479" s="13" t="s">
        <v>212</v>
      </c>
      <c r="L479" s="13" t="s">
        <v>212</v>
      </c>
      <c r="M479" s="13" t="s">
        <v>212</v>
      </c>
      <c r="N479" s="13" t="s">
        <v>212</v>
      </c>
      <c r="O479" s="14" t="s">
        <v>212</v>
      </c>
    </row>
    <row r="480" spans="2:15" ht="15.75" x14ac:dyDescent="0.25">
      <c r="B480" s="11" t="s">
        <v>68</v>
      </c>
      <c r="C480" s="143" t="s">
        <v>69</v>
      </c>
      <c r="D480" s="144"/>
      <c r="E480" s="25">
        <v>0.80120066853941441</v>
      </c>
      <c r="F480" s="17">
        <v>0.54339999999999999</v>
      </c>
      <c r="G480" s="13" t="s">
        <v>212</v>
      </c>
      <c r="H480" s="13" t="s">
        <v>212</v>
      </c>
      <c r="I480" s="13" t="s">
        <v>212</v>
      </c>
      <c r="J480" s="13" t="s">
        <v>212</v>
      </c>
      <c r="K480" s="13" t="s">
        <v>212</v>
      </c>
      <c r="L480" s="13" t="s">
        <v>212</v>
      </c>
      <c r="M480" s="13" t="s">
        <v>212</v>
      </c>
      <c r="N480" s="13" t="s">
        <v>212</v>
      </c>
      <c r="O480" s="14" t="s">
        <v>212</v>
      </c>
    </row>
    <row r="481" spans="2:15" ht="16.5" thickBot="1" x14ac:dyDescent="0.3">
      <c r="B481" s="18" t="s">
        <v>70</v>
      </c>
      <c r="C481" s="133">
        <v>0.5</v>
      </c>
      <c r="D481" s="134"/>
      <c r="E481" s="27" t="s">
        <v>59</v>
      </c>
      <c r="F481" s="67">
        <v>0.62960000000000005</v>
      </c>
      <c r="G481" s="20" t="s">
        <v>212</v>
      </c>
      <c r="H481" s="20" t="s">
        <v>212</v>
      </c>
      <c r="I481" s="20" t="s">
        <v>212</v>
      </c>
      <c r="J481" s="20" t="s">
        <v>212</v>
      </c>
      <c r="K481" s="20" t="s">
        <v>212</v>
      </c>
      <c r="L481" s="20" t="s">
        <v>212</v>
      </c>
      <c r="M481" s="20" t="s">
        <v>212</v>
      </c>
      <c r="N481" s="20" t="s">
        <v>212</v>
      </c>
      <c r="O481" s="21" t="s">
        <v>212</v>
      </c>
    </row>
    <row r="482" spans="2:15" ht="16.5" thickBot="1" x14ac:dyDescent="0.3">
      <c r="B482" s="176" t="s">
        <v>73</v>
      </c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8"/>
    </row>
    <row r="483" spans="2:15" ht="15.75" x14ac:dyDescent="0.25">
      <c r="B483" s="80" t="s">
        <v>74</v>
      </c>
      <c r="C483" s="156">
        <v>1</v>
      </c>
      <c r="D483" s="157"/>
      <c r="E483" s="69" t="s">
        <v>59</v>
      </c>
      <c r="F483" s="92">
        <v>0.89120370370370372</v>
      </c>
      <c r="G483" s="90" t="s">
        <v>212</v>
      </c>
      <c r="H483" s="90" t="s">
        <v>212</v>
      </c>
      <c r="I483" s="90" t="s">
        <v>212</v>
      </c>
      <c r="J483" s="90" t="s">
        <v>212</v>
      </c>
      <c r="K483" s="90" t="s">
        <v>212</v>
      </c>
      <c r="L483" s="90" t="s">
        <v>212</v>
      </c>
      <c r="M483" s="90" t="s">
        <v>212</v>
      </c>
      <c r="N483" s="90" t="s">
        <v>212</v>
      </c>
      <c r="O483" s="91" t="s">
        <v>212</v>
      </c>
    </row>
    <row r="484" spans="2:15" ht="15.75" x14ac:dyDescent="0.25">
      <c r="B484" s="11" t="s">
        <v>75</v>
      </c>
      <c r="C484" s="143" t="s">
        <v>76</v>
      </c>
      <c r="D484" s="144"/>
      <c r="E484" s="23" t="s">
        <v>59</v>
      </c>
      <c r="F484" s="25" t="s">
        <v>59</v>
      </c>
      <c r="G484" s="13" t="s">
        <v>212</v>
      </c>
      <c r="H484" s="13" t="s">
        <v>212</v>
      </c>
      <c r="I484" s="13" t="s">
        <v>212</v>
      </c>
      <c r="J484" s="13" t="s">
        <v>212</v>
      </c>
      <c r="K484" s="13" t="s">
        <v>212</v>
      </c>
      <c r="L484" s="13" t="s">
        <v>212</v>
      </c>
      <c r="M484" s="13" t="s">
        <v>212</v>
      </c>
      <c r="N484" s="13" t="s">
        <v>212</v>
      </c>
      <c r="O484" s="14" t="s">
        <v>212</v>
      </c>
    </row>
    <row r="485" spans="2:15" ht="16.5" thickBot="1" x14ac:dyDescent="0.3">
      <c r="B485" s="18" t="s">
        <v>77</v>
      </c>
      <c r="C485" s="133">
        <v>1</v>
      </c>
      <c r="D485" s="134"/>
      <c r="E485" s="27" t="s">
        <v>59</v>
      </c>
      <c r="F485" s="48">
        <v>0.98764464353190218</v>
      </c>
      <c r="G485" s="20" t="s">
        <v>212</v>
      </c>
      <c r="H485" s="20" t="s">
        <v>212</v>
      </c>
      <c r="I485" s="20" t="s">
        <v>212</v>
      </c>
      <c r="J485" s="20" t="s">
        <v>212</v>
      </c>
      <c r="K485" s="20" t="s">
        <v>212</v>
      </c>
      <c r="L485" s="20" t="s">
        <v>212</v>
      </c>
      <c r="M485" s="20" t="s">
        <v>212</v>
      </c>
      <c r="N485" s="20" t="s">
        <v>212</v>
      </c>
      <c r="O485" s="21" t="s">
        <v>212</v>
      </c>
    </row>
    <row r="486" spans="2:15" ht="15.75" thickBot="1" x14ac:dyDescent="0.3"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</row>
    <row r="487" spans="2:15" ht="15.75" thickBot="1" x14ac:dyDescent="0.3">
      <c r="B487" s="164" t="s">
        <v>192</v>
      </c>
      <c r="C487" s="165"/>
      <c r="D487" s="165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6"/>
    </row>
    <row r="488" spans="2:15" x14ac:dyDescent="0.25">
      <c r="B488" s="198" t="s">
        <v>5</v>
      </c>
      <c r="C488" s="199" t="s">
        <v>46</v>
      </c>
      <c r="D488" s="189"/>
      <c r="E488" s="194" t="s">
        <v>47</v>
      </c>
      <c r="F488" s="194" t="s">
        <v>48</v>
      </c>
      <c r="G488" s="194" t="s">
        <v>49</v>
      </c>
      <c r="H488" s="194" t="s">
        <v>50</v>
      </c>
      <c r="I488" s="194" t="s">
        <v>51</v>
      </c>
      <c r="J488" s="194" t="s">
        <v>52</v>
      </c>
      <c r="K488" s="194" t="s">
        <v>53</v>
      </c>
      <c r="L488" s="194" t="s">
        <v>54</v>
      </c>
      <c r="M488" s="194" t="s">
        <v>55</v>
      </c>
      <c r="N488" s="194" t="s">
        <v>56</v>
      </c>
      <c r="O488" s="200" t="s">
        <v>57</v>
      </c>
    </row>
    <row r="489" spans="2:15" x14ac:dyDescent="0.25">
      <c r="B489" s="195"/>
      <c r="C489" s="142"/>
      <c r="D489" s="140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84"/>
    </row>
    <row r="490" spans="2:15" ht="15.75" x14ac:dyDescent="0.25">
      <c r="B490" s="11" t="s">
        <v>79</v>
      </c>
      <c r="C490" s="185">
        <v>1</v>
      </c>
      <c r="D490" s="186"/>
      <c r="E490" s="34" t="s">
        <v>59</v>
      </c>
      <c r="F490" s="30">
        <v>0.96179999999999999</v>
      </c>
      <c r="G490" s="13" t="s">
        <v>212</v>
      </c>
      <c r="H490" s="13" t="s">
        <v>212</v>
      </c>
      <c r="I490" s="13" t="s">
        <v>212</v>
      </c>
      <c r="J490" s="13" t="s">
        <v>212</v>
      </c>
      <c r="K490" s="13" t="s">
        <v>212</v>
      </c>
      <c r="L490" s="13" t="s">
        <v>212</v>
      </c>
      <c r="M490" s="13" t="s">
        <v>212</v>
      </c>
      <c r="N490" s="13" t="s">
        <v>212</v>
      </c>
      <c r="O490" s="14" t="s">
        <v>212</v>
      </c>
    </row>
    <row r="491" spans="2:15" ht="15.75" x14ac:dyDescent="0.25">
      <c r="B491" s="11" t="s">
        <v>80</v>
      </c>
      <c r="C491" s="185">
        <v>1</v>
      </c>
      <c r="D491" s="186"/>
      <c r="E491" s="34" t="s">
        <v>59</v>
      </c>
      <c r="F491" s="30">
        <v>0.81579999999999997</v>
      </c>
      <c r="G491" s="13" t="s">
        <v>212</v>
      </c>
      <c r="H491" s="13" t="s">
        <v>212</v>
      </c>
      <c r="I491" s="13" t="s">
        <v>212</v>
      </c>
      <c r="J491" s="13" t="s">
        <v>212</v>
      </c>
      <c r="K491" s="13" t="s">
        <v>212</v>
      </c>
      <c r="L491" s="13" t="s">
        <v>212</v>
      </c>
      <c r="M491" s="13" t="s">
        <v>212</v>
      </c>
      <c r="N491" s="13" t="s">
        <v>212</v>
      </c>
      <c r="O491" s="14" t="s">
        <v>212</v>
      </c>
    </row>
    <row r="492" spans="2:15" ht="31.5" x14ac:dyDescent="0.25">
      <c r="B492" s="11" t="s">
        <v>81</v>
      </c>
      <c r="C492" s="185">
        <v>1</v>
      </c>
      <c r="D492" s="186"/>
      <c r="E492" s="34" t="s">
        <v>59</v>
      </c>
      <c r="F492" s="30" t="s">
        <v>59</v>
      </c>
      <c r="G492" s="13" t="s">
        <v>212</v>
      </c>
      <c r="H492" s="13" t="s">
        <v>212</v>
      </c>
      <c r="I492" s="13" t="s">
        <v>212</v>
      </c>
      <c r="J492" s="13" t="s">
        <v>212</v>
      </c>
      <c r="K492" s="13" t="s">
        <v>212</v>
      </c>
      <c r="L492" s="13" t="s">
        <v>212</v>
      </c>
      <c r="M492" s="13" t="s">
        <v>212</v>
      </c>
      <c r="N492" s="13" t="s">
        <v>212</v>
      </c>
      <c r="O492" s="14" t="s">
        <v>212</v>
      </c>
    </row>
    <row r="493" spans="2:15" ht="15.75" x14ac:dyDescent="0.25">
      <c r="B493" s="11" t="s">
        <v>66</v>
      </c>
      <c r="C493" s="185">
        <v>0.01</v>
      </c>
      <c r="D493" s="186"/>
      <c r="E493" s="34" t="s">
        <v>59</v>
      </c>
      <c r="F493" s="30" t="s">
        <v>59</v>
      </c>
      <c r="G493" s="13" t="s">
        <v>212</v>
      </c>
      <c r="H493" s="13" t="s">
        <v>212</v>
      </c>
      <c r="I493" s="13" t="s">
        <v>212</v>
      </c>
      <c r="J493" s="13" t="s">
        <v>212</v>
      </c>
      <c r="K493" s="13" t="s">
        <v>212</v>
      </c>
      <c r="L493" s="13" t="s">
        <v>212</v>
      </c>
      <c r="M493" s="13" t="s">
        <v>212</v>
      </c>
      <c r="N493" s="13" t="s">
        <v>212</v>
      </c>
      <c r="O493" s="14" t="s">
        <v>212</v>
      </c>
    </row>
    <row r="494" spans="2:15" ht="31.5" x14ac:dyDescent="0.25">
      <c r="B494" s="11" t="s">
        <v>82</v>
      </c>
      <c r="C494" s="185">
        <v>1</v>
      </c>
      <c r="D494" s="186"/>
      <c r="E494" s="34" t="s">
        <v>59</v>
      </c>
      <c r="F494" s="30" t="s">
        <v>59</v>
      </c>
      <c r="G494" s="13" t="s">
        <v>212</v>
      </c>
      <c r="H494" s="13" t="s">
        <v>212</v>
      </c>
      <c r="I494" s="13" t="s">
        <v>212</v>
      </c>
      <c r="J494" s="13" t="s">
        <v>212</v>
      </c>
      <c r="K494" s="13" t="s">
        <v>212</v>
      </c>
      <c r="L494" s="13" t="s">
        <v>212</v>
      </c>
      <c r="M494" s="13" t="s">
        <v>212</v>
      </c>
      <c r="N494" s="13" t="s">
        <v>212</v>
      </c>
      <c r="O494" s="14" t="s">
        <v>212</v>
      </c>
    </row>
    <row r="495" spans="2:15" ht="15.75" x14ac:dyDescent="0.25">
      <c r="B495" s="11" t="s">
        <v>75</v>
      </c>
      <c r="C495" s="192" t="s">
        <v>83</v>
      </c>
      <c r="D495" s="193"/>
      <c r="E495" s="34" t="s">
        <v>59</v>
      </c>
      <c r="F495" s="30">
        <v>1.79</v>
      </c>
      <c r="G495" s="13" t="s">
        <v>212</v>
      </c>
      <c r="H495" s="13" t="s">
        <v>212</v>
      </c>
      <c r="I495" s="13" t="s">
        <v>212</v>
      </c>
      <c r="J495" s="13" t="s">
        <v>212</v>
      </c>
      <c r="K495" s="13" t="s">
        <v>212</v>
      </c>
      <c r="L495" s="13" t="s">
        <v>212</v>
      </c>
      <c r="M495" s="13" t="s">
        <v>212</v>
      </c>
      <c r="N495" s="13" t="s">
        <v>212</v>
      </c>
      <c r="O495" s="14" t="s">
        <v>212</v>
      </c>
    </row>
    <row r="496" spans="2:15" ht="31.5" x14ac:dyDescent="0.25">
      <c r="B496" s="11" t="s">
        <v>84</v>
      </c>
      <c r="C496" s="185">
        <v>0.45</v>
      </c>
      <c r="D496" s="186"/>
      <c r="E496" s="29">
        <v>1.0367</v>
      </c>
      <c r="F496" s="30">
        <v>1.18</v>
      </c>
      <c r="G496" s="13" t="s">
        <v>212</v>
      </c>
      <c r="H496" s="13" t="s">
        <v>212</v>
      </c>
      <c r="I496" s="13" t="s">
        <v>212</v>
      </c>
      <c r="J496" s="13" t="s">
        <v>212</v>
      </c>
      <c r="K496" s="13" t="s">
        <v>212</v>
      </c>
      <c r="L496" s="13" t="s">
        <v>212</v>
      </c>
      <c r="M496" s="13" t="s">
        <v>212</v>
      </c>
      <c r="N496" s="13" t="s">
        <v>212</v>
      </c>
      <c r="O496" s="14" t="s">
        <v>212</v>
      </c>
    </row>
    <row r="497" spans="2:15" ht="15.75" x14ac:dyDescent="0.25">
      <c r="B497" s="11" t="s">
        <v>85</v>
      </c>
      <c r="C497" s="185">
        <v>0.6</v>
      </c>
      <c r="D497" s="186"/>
      <c r="E497" s="29">
        <v>0.51180000000000003</v>
      </c>
      <c r="F497" s="30">
        <v>0.61680000000000001</v>
      </c>
      <c r="G497" s="13" t="s">
        <v>212</v>
      </c>
      <c r="H497" s="13" t="s">
        <v>212</v>
      </c>
      <c r="I497" s="13" t="s">
        <v>212</v>
      </c>
      <c r="J497" s="13" t="s">
        <v>212</v>
      </c>
      <c r="K497" s="13" t="s">
        <v>212</v>
      </c>
      <c r="L497" s="13" t="s">
        <v>212</v>
      </c>
      <c r="M497" s="13" t="s">
        <v>212</v>
      </c>
      <c r="N497" s="13" t="s">
        <v>212</v>
      </c>
      <c r="O497" s="14" t="s">
        <v>212</v>
      </c>
    </row>
    <row r="498" spans="2:15" ht="15.75" x14ac:dyDescent="0.25">
      <c r="B498" s="11" t="s">
        <v>86</v>
      </c>
      <c r="C498" s="185">
        <v>0.6</v>
      </c>
      <c r="D498" s="186"/>
      <c r="E498" s="29">
        <v>1.0367</v>
      </c>
      <c r="F498" s="30">
        <v>1.26</v>
      </c>
      <c r="G498" s="13" t="s">
        <v>212</v>
      </c>
      <c r="H498" s="13" t="s">
        <v>212</v>
      </c>
      <c r="I498" s="13" t="s">
        <v>212</v>
      </c>
      <c r="J498" s="13" t="s">
        <v>212</v>
      </c>
      <c r="K498" s="13" t="s">
        <v>212</v>
      </c>
      <c r="L498" s="13" t="s">
        <v>212</v>
      </c>
      <c r="M498" s="13" t="s">
        <v>212</v>
      </c>
      <c r="N498" s="13" t="s">
        <v>212</v>
      </c>
      <c r="O498" s="14" t="s">
        <v>212</v>
      </c>
    </row>
    <row r="499" spans="2:15" ht="31.5" x14ac:dyDescent="0.25">
      <c r="B499" s="11" t="s">
        <v>87</v>
      </c>
      <c r="C499" s="185">
        <v>0.4</v>
      </c>
      <c r="D499" s="186"/>
      <c r="E499" s="29">
        <v>1.2869999999999999</v>
      </c>
      <c r="F499" s="30">
        <v>1.2853000000000001</v>
      </c>
      <c r="G499" s="13" t="s">
        <v>212</v>
      </c>
      <c r="H499" s="13" t="s">
        <v>212</v>
      </c>
      <c r="I499" s="13" t="s">
        <v>212</v>
      </c>
      <c r="J499" s="13" t="s">
        <v>212</v>
      </c>
      <c r="K499" s="13" t="s">
        <v>212</v>
      </c>
      <c r="L499" s="13" t="s">
        <v>212</v>
      </c>
      <c r="M499" s="13" t="s">
        <v>212</v>
      </c>
      <c r="N499" s="13" t="s">
        <v>212</v>
      </c>
      <c r="O499" s="14" t="s">
        <v>212</v>
      </c>
    </row>
    <row r="500" spans="2:15" ht="31.5" x14ac:dyDescent="0.25">
      <c r="B500" s="11" t="s">
        <v>88</v>
      </c>
      <c r="C500" s="185">
        <v>0.95</v>
      </c>
      <c r="D500" s="186"/>
      <c r="E500" s="29">
        <v>0.78369999999999995</v>
      </c>
      <c r="F500" s="30">
        <v>1.06</v>
      </c>
      <c r="G500" s="13" t="s">
        <v>212</v>
      </c>
      <c r="H500" s="13" t="s">
        <v>212</v>
      </c>
      <c r="I500" s="13" t="s">
        <v>212</v>
      </c>
      <c r="J500" s="13" t="s">
        <v>212</v>
      </c>
      <c r="K500" s="13" t="s">
        <v>212</v>
      </c>
      <c r="L500" s="13" t="s">
        <v>212</v>
      </c>
      <c r="M500" s="13" t="s">
        <v>212</v>
      </c>
      <c r="N500" s="13" t="s">
        <v>212</v>
      </c>
      <c r="O500" s="14" t="s">
        <v>212</v>
      </c>
    </row>
    <row r="501" spans="2:15" ht="15.75" x14ac:dyDescent="0.25">
      <c r="B501" s="11" t="s">
        <v>89</v>
      </c>
      <c r="C501" s="190" t="s">
        <v>90</v>
      </c>
      <c r="D501" s="191"/>
      <c r="E501" s="29">
        <v>1</v>
      </c>
      <c r="F501" s="30">
        <v>1</v>
      </c>
      <c r="G501" s="13" t="s">
        <v>212</v>
      </c>
      <c r="H501" s="13" t="s">
        <v>212</v>
      </c>
      <c r="I501" s="13" t="s">
        <v>212</v>
      </c>
      <c r="J501" s="13" t="s">
        <v>212</v>
      </c>
      <c r="K501" s="13" t="s">
        <v>212</v>
      </c>
      <c r="L501" s="13" t="s">
        <v>212</v>
      </c>
      <c r="M501" s="13" t="s">
        <v>212</v>
      </c>
      <c r="N501" s="13" t="s">
        <v>212</v>
      </c>
      <c r="O501" s="14" t="s">
        <v>212</v>
      </c>
    </row>
    <row r="502" spans="2:15" ht="15.75" x14ac:dyDescent="0.25">
      <c r="B502" s="11" t="s">
        <v>91</v>
      </c>
      <c r="C502" s="190" t="s">
        <v>92</v>
      </c>
      <c r="D502" s="191"/>
      <c r="E502" s="29">
        <v>1</v>
      </c>
      <c r="F502" s="30">
        <v>1</v>
      </c>
      <c r="G502" s="13" t="s">
        <v>212</v>
      </c>
      <c r="H502" s="13" t="s">
        <v>212</v>
      </c>
      <c r="I502" s="13" t="s">
        <v>212</v>
      </c>
      <c r="J502" s="13" t="s">
        <v>212</v>
      </c>
      <c r="K502" s="13" t="s">
        <v>212</v>
      </c>
      <c r="L502" s="13" t="s">
        <v>212</v>
      </c>
      <c r="M502" s="13" t="s">
        <v>212</v>
      </c>
      <c r="N502" s="13" t="s">
        <v>212</v>
      </c>
      <c r="O502" s="14" t="s">
        <v>212</v>
      </c>
    </row>
    <row r="503" spans="2:15" ht="15.75" x14ac:dyDescent="0.25">
      <c r="B503" s="11" t="s">
        <v>67</v>
      </c>
      <c r="C503" s="185">
        <v>0.18</v>
      </c>
      <c r="D503" s="186"/>
      <c r="E503" s="29">
        <v>8.3999999999999995E-3</v>
      </c>
      <c r="F503" s="30">
        <v>4.3900000000000002E-2</v>
      </c>
      <c r="G503" s="13" t="s">
        <v>212</v>
      </c>
      <c r="H503" s="13" t="s">
        <v>212</v>
      </c>
      <c r="I503" s="13" t="s">
        <v>212</v>
      </c>
      <c r="J503" s="13" t="s">
        <v>212</v>
      </c>
      <c r="K503" s="13" t="s">
        <v>212</v>
      </c>
      <c r="L503" s="13" t="s">
        <v>212</v>
      </c>
      <c r="M503" s="13" t="s">
        <v>212</v>
      </c>
      <c r="N503" s="13" t="s">
        <v>212</v>
      </c>
      <c r="O503" s="14" t="s">
        <v>212</v>
      </c>
    </row>
    <row r="504" spans="2:15" ht="15.75" x14ac:dyDescent="0.25">
      <c r="B504" s="11" t="s">
        <v>68</v>
      </c>
      <c r="C504" s="190" t="s">
        <v>93</v>
      </c>
      <c r="D504" s="191"/>
      <c r="E504" s="29">
        <v>0.1699</v>
      </c>
      <c r="F504" s="30">
        <v>0.58909999999999996</v>
      </c>
      <c r="G504" s="13" t="s">
        <v>212</v>
      </c>
      <c r="H504" s="13" t="s">
        <v>212</v>
      </c>
      <c r="I504" s="13" t="s">
        <v>212</v>
      </c>
      <c r="J504" s="13" t="s">
        <v>212</v>
      </c>
      <c r="K504" s="13" t="s">
        <v>212</v>
      </c>
      <c r="L504" s="13" t="s">
        <v>212</v>
      </c>
      <c r="M504" s="13" t="s">
        <v>212</v>
      </c>
      <c r="N504" s="13" t="s">
        <v>212</v>
      </c>
      <c r="O504" s="14" t="s">
        <v>212</v>
      </c>
    </row>
    <row r="505" spans="2:15" ht="31.5" x14ac:dyDescent="0.25">
      <c r="B505" s="11" t="s">
        <v>94</v>
      </c>
      <c r="C505" s="185">
        <v>0.5</v>
      </c>
      <c r="D505" s="186"/>
      <c r="E505" s="29">
        <v>1.4908999999999999</v>
      </c>
      <c r="F505" s="30">
        <v>1.5</v>
      </c>
      <c r="G505" s="13" t="s">
        <v>212</v>
      </c>
      <c r="H505" s="13" t="s">
        <v>212</v>
      </c>
      <c r="I505" s="13" t="s">
        <v>212</v>
      </c>
      <c r="J505" s="13" t="s">
        <v>212</v>
      </c>
      <c r="K505" s="13" t="s">
        <v>212</v>
      </c>
      <c r="L505" s="13" t="s">
        <v>212</v>
      </c>
      <c r="M505" s="13" t="s">
        <v>212</v>
      </c>
      <c r="N505" s="13" t="s">
        <v>212</v>
      </c>
      <c r="O505" s="14" t="s">
        <v>212</v>
      </c>
    </row>
    <row r="506" spans="2:15" ht="15.75" x14ac:dyDescent="0.25">
      <c r="B506" s="11" t="s">
        <v>95</v>
      </c>
      <c r="C506" s="185">
        <v>0.5</v>
      </c>
      <c r="D506" s="186"/>
      <c r="E506" s="29" t="s">
        <v>59</v>
      </c>
      <c r="F506" s="30">
        <v>0.2366</v>
      </c>
      <c r="G506" s="13" t="s">
        <v>212</v>
      </c>
      <c r="H506" s="13" t="s">
        <v>212</v>
      </c>
      <c r="I506" s="13" t="s">
        <v>212</v>
      </c>
      <c r="J506" s="13" t="s">
        <v>212</v>
      </c>
      <c r="K506" s="13" t="s">
        <v>212</v>
      </c>
      <c r="L506" s="13" t="s">
        <v>212</v>
      </c>
      <c r="M506" s="13" t="s">
        <v>212</v>
      </c>
      <c r="N506" s="13" t="s">
        <v>212</v>
      </c>
      <c r="O506" s="14" t="s">
        <v>212</v>
      </c>
    </row>
    <row r="507" spans="2:15" ht="15.75" x14ac:dyDescent="0.25">
      <c r="B507" s="11" t="s">
        <v>96</v>
      </c>
      <c r="C507" s="190" t="s">
        <v>97</v>
      </c>
      <c r="D507" s="191"/>
      <c r="E507" s="29">
        <v>0.82489999999999997</v>
      </c>
      <c r="F507" s="30">
        <v>0.82230000000000003</v>
      </c>
      <c r="G507" s="13" t="s">
        <v>212</v>
      </c>
      <c r="H507" s="13" t="s">
        <v>212</v>
      </c>
      <c r="I507" s="13" t="s">
        <v>212</v>
      </c>
      <c r="J507" s="13" t="s">
        <v>212</v>
      </c>
      <c r="K507" s="13" t="s">
        <v>212</v>
      </c>
      <c r="L507" s="13" t="s">
        <v>212</v>
      </c>
      <c r="M507" s="13" t="s">
        <v>212</v>
      </c>
      <c r="N507" s="13" t="s">
        <v>212</v>
      </c>
      <c r="O507" s="14" t="s">
        <v>212</v>
      </c>
    </row>
    <row r="508" spans="2:15" ht="15.75" x14ac:dyDescent="0.25">
      <c r="B508" s="11" t="s">
        <v>98</v>
      </c>
      <c r="C508" s="190" t="s">
        <v>99</v>
      </c>
      <c r="D508" s="191"/>
      <c r="E508" s="29">
        <v>0.71560000000000001</v>
      </c>
      <c r="F508" s="30">
        <v>0.72550000000000003</v>
      </c>
      <c r="G508" s="13" t="s">
        <v>212</v>
      </c>
      <c r="H508" s="13" t="s">
        <v>212</v>
      </c>
      <c r="I508" s="13" t="s">
        <v>212</v>
      </c>
      <c r="J508" s="13" t="s">
        <v>212</v>
      </c>
      <c r="K508" s="13" t="s">
        <v>212</v>
      </c>
      <c r="L508" s="13" t="s">
        <v>212</v>
      </c>
      <c r="M508" s="13" t="s">
        <v>212</v>
      </c>
      <c r="N508" s="13" t="s">
        <v>212</v>
      </c>
      <c r="O508" s="14" t="s">
        <v>212</v>
      </c>
    </row>
    <row r="509" spans="2:15" ht="15.75" x14ac:dyDescent="0.25">
      <c r="B509" s="11" t="s">
        <v>100</v>
      </c>
      <c r="C509" s="190" t="s">
        <v>101</v>
      </c>
      <c r="D509" s="191"/>
      <c r="E509" s="29">
        <v>9.9184000000000001</v>
      </c>
      <c r="F509" s="30">
        <v>9.8800000000000008</v>
      </c>
      <c r="G509" s="13" t="s">
        <v>212</v>
      </c>
      <c r="H509" s="13" t="s">
        <v>212</v>
      </c>
      <c r="I509" s="13" t="s">
        <v>212</v>
      </c>
      <c r="J509" s="13" t="s">
        <v>212</v>
      </c>
      <c r="K509" s="13" t="s">
        <v>212</v>
      </c>
      <c r="L509" s="13" t="s">
        <v>212</v>
      </c>
      <c r="M509" s="13" t="s">
        <v>212</v>
      </c>
      <c r="N509" s="13" t="s">
        <v>212</v>
      </c>
      <c r="O509" s="14" t="s">
        <v>212</v>
      </c>
    </row>
    <row r="510" spans="2:15" ht="15.75" x14ac:dyDescent="0.25">
      <c r="B510" s="11" t="s">
        <v>102</v>
      </c>
      <c r="C510" s="185">
        <v>0.01</v>
      </c>
      <c r="D510" s="186"/>
      <c r="E510" s="29">
        <v>4.24E-2</v>
      </c>
      <c r="F510" s="30">
        <v>0.60629999999999995</v>
      </c>
      <c r="G510" s="13" t="s">
        <v>212</v>
      </c>
      <c r="H510" s="13" t="s">
        <v>212</v>
      </c>
      <c r="I510" s="13" t="s">
        <v>212</v>
      </c>
      <c r="J510" s="13" t="s">
        <v>212</v>
      </c>
      <c r="K510" s="13" t="s">
        <v>212</v>
      </c>
      <c r="L510" s="13" t="s">
        <v>212</v>
      </c>
      <c r="M510" s="13" t="s">
        <v>212</v>
      </c>
      <c r="N510" s="13" t="s">
        <v>212</v>
      </c>
      <c r="O510" s="14" t="s">
        <v>212</v>
      </c>
    </row>
    <row r="511" spans="2:15" ht="32.25" thickBot="1" x14ac:dyDescent="0.3">
      <c r="B511" s="18" t="s">
        <v>103</v>
      </c>
      <c r="C511" s="196">
        <v>0.5</v>
      </c>
      <c r="D511" s="197"/>
      <c r="E511" s="32">
        <v>0.91900000000000004</v>
      </c>
      <c r="F511" s="33">
        <v>0.97589999999999999</v>
      </c>
      <c r="G511" s="20" t="s">
        <v>212</v>
      </c>
      <c r="H511" s="20" t="s">
        <v>212</v>
      </c>
      <c r="I511" s="20" t="s">
        <v>212</v>
      </c>
      <c r="J511" s="20" t="s">
        <v>212</v>
      </c>
      <c r="K511" s="20" t="s">
        <v>212</v>
      </c>
      <c r="L511" s="20" t="s">
        <v>212</v>
      </c>
      <c r="M511" s="20" t="s">
        <v>212</v>
      </c>
      <c r="N511" s="20" t="s">
        <v>212</v>
      </c>
      <c r="O511" s="21" t="s">
        <v>212</v>
      </c>
    </row>
    <row r="512" spans="2:15" ht="16.5" thickBot="1" x14ac:dyDescent="0.3"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</row>
    <row r="513" spans="2:15" x14ac:dyDescent="0.25">
      <c r="B513" s="164" t="s">
        <v>193</v>
      </c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6"/>
    </row>
    <row r="514" spans="2:15" x14ac:dyDescent="0.25">
      <c r="B514" s="195" t="s">
        <v>5</v>
      </c>
      <c r="C514" s="141" t="s">
        <v>46</v>
      </c>
      <c r="D514" s="137"/>
      <c r="E514" s="152" t="s">
        <v>47</v>
      </c>
      <c r="F514" s="152" t="s">
        <v>48</v>
      </c>
      <c r="G514" s="152" t="s">
        <v>49</v>
      </c>
      <c r="H514" s="152" t="s">
        <v>50</v>
      </c>
      <c r="I514" s="152" t="s">
        <v>51</v>
      </c>
      <c r="J514" s="152" t="s">
        <v>52</v>
      </c>
      <c r="K514" s="152" t="s">
        <v>53</v>
      </c>
      <c r="L514" s="152" t="s">
        <v>54</v>
      </c>
      <c r="M514" s="152" t="s">
        <v>55</v>
      </c>
      <c r="N514" s="152" t="s">
        <v>56</v>
      </c>
      <c r="O514" s="184" t="s">
        <v>57</v>
      </c>
    </row>
    <row r="515" spans="2:15" x14ac:dyDescent="0.25">
      <c r="B515" s="195"/>
      <c r="C515" s="142"/>
      <c r="D515" s="140"/>
      <c r="E515" s="152"/>
      <c r="F515" s="152"/>
      <c r="G515" s="152"/>
      <c r="H515" s="152"/>
      <c r="I515" s="152"/>
      <c r="J515" s="152"/>
      <c r="K515" s="152"/>
      <c r="L515" s="152"/>
      <c r="M515" s="152"/>
      <c r="N515" s="152"/>
      <c r="O515" s="184"/>
    </row>
    <row r="516" spans="2:15" ht="15.75" x14ac:dyDescent="0.25">
      <c r="B516" s="11" t="s">
        <v>105</v>
      </c>
      <c r="C516" s="143">
        <v>1</v>
      </c>
      <c r="D516" s="144"/>
      <c r="E516" s="34" t="s">
        <v>59</v>
      </c>
      <c r="F516" s="30">
        <v>0.9506</v>
      </c>
      <c r="G516" s="13" t="s">
        <v>212</v>
      </c>
      <c r="H516" s="13" t="s">
        <v>212</v>
      </c>
      <c r="I516" s="13" t="s">
        <v>212</v>
      </c>
      <c r="J516" s="13" t="s">
        <v>212</v>
      </c>
      <c r="K516" s="13" t="s">
        <v>212</v>
      </c>
      <c r="L516" s="13" t="s">
        <v>212</v>
      </c>
      <c r="M516" s="13" t="s">
        <v>212</v>
      </c>
      <c r="N516" s="13" t="s">
        <v>212</v>
      </c>
      <c r="O516" s="14" t="s">
        <v>212</v>
      </c>
    </row>
    <row r="517" spans="2:15" ht="15.75" x14ac:dyDescent="0.25">
      <c r="B517" s="11" t="s">
        <v>80</v>
      </c>
      <c r="C517" s="143">
        <v>1</v>
      </c>
      <c r="D517" s="144"/>
      <c r="E517" s="34" t="s">
        <v>59</v>
      </c>
      <c r="F517" s="30">
        <v>0.98950000000000005</v>
      </c>
      <c r="G517" s="13" t="s">
        <v>212</v>
      </c>
      <c r="H517" s="13" t="s">
        <v>212</v>
      </c>
      <c r="I517" s="13" t="s">
        <v>212</v>
      </c>
      <c r="J517" s="13" t="s">
        <v>212</v>
      </c>
      <c r="K517" s="13" t="s">
        <v>212</v>
      </c>
      <c r="L517" s="13" t="s">
        <v>212</v>
      </c>
      <c r="M517" s="13" t="s">
        <v>212</v>
      </c>
      <c r="N517" s="13" t="s">
        <v>212</v>
      </c>
      <c r="O517" s="14" t="s">
        <v>212</v>
      </c>
    </row>
    <row r="518" spans="2:15" ht="31.5" x14ac:dyDescent="0.25">
      <c r="B518" s="11" t="s">
        <v>81</v>
      </c>
      <c r="C518" s="143">
        <v>1</v>
      </c>
      <c r="D518" s="144"/>
      <c r="E518" s="34" t="s">
        <v>59</v>
      </c>
      <c r="F518" s="30" t="s">
        <v>59</v>
      </c>
      <c r="G518" s="13" t="s">
        <v>212</v>
      </c>
      <c r="H518" s="13" t="s">
        <v>212</v>
      </c>
      <c r="I518" s="13" t="s">
        <v>212</v>
      </c>
      <c r="J518" s="13" t="s">
        <v>212</v>
      </c>
      <c r="K518" s="13" t="s">
        <v>212</v>
      </c>
      <c r="L518" s="13" t="s">
        <v>212</v>
      </c>
      <c r="M518" s="13" t="s">
        <v>212</v>
      </c>
      <c r="N518" s="13" t="s">
        <v>212</v>
      </c>
      <c r="O518" s="14" t="s">
        <v>212</v>
      </c>
    </row>
    <row r="519" spans="2:15" ht="31.5" x14ac:dyDescent="0.25">
      <c r="B519" s="11" t="s">
        <v>82</v>
      </c>
      <c r="C519" s="143">
        <v>1</v>
      </c>
      <c r="D519" s="144"/>
      <c r="E519" s="34" t="s">
        <v>59</v>
      </c>
      <c r="F519" s="30" t="s">
        <v>59</v>
      </c>
      <c r="G519" s="13" t="s">
        <v>212</v>
      </c>
      <c r="H519" s="13" t="s">
        <v>212</v>
      </c>
      <c r="I519" s="13" t="s">
        <v>212</v>
      </c>
      <c r="J519" s="13" t="s">
        <v>212</v>
      </c>
      <c r="K519" s="13" t="s">
        <v>212</v>
      </c>
      <c r="L519" s="13" t="s">
        <v>212</v>
      </c>
      <c r="M519" s="13" t="s">
        <v>212</v>
      </c>
      <c r="N519" s="13" t="s">
        <v>212</v>
      </c>
      <c r="O519" s="14" t="s">
        <v>212</v>
      </c>
    </row>
    <row r="520" spans="2:15" ht="15.75" x14ac:dyDescent="0.25">
      <c r="B520" s="11" t="s">
        <v>66</v>
      </c>
      <c r="C520" s="143">
        <v>0.01</v>
      </c>
      <c r="D520" s="144"/>
      <c r="E520" s="34" t="s">
        <v>59</v>
      </c>
      <c r="F520" s="30" t="s">
        <v>59</v>
      </c>
      <c r="G520" s="13" t="s">
        <v>212</v>
      </c>
      <c r="H520" s="13" t="s">
        <v>212</v>
      </c>
      <c r="I520" s="13" t="s">
        <v>212</v>
      </c>
      <c r="J520" s="13" t="s">
        <v>212</v>
      </c>
      <c r="K520" s="13" t="s">
        <v>212</v>
      </c>
      <c r="L520" s="13" t="s">
        <v>212</v>
      </c>
      <c r="M520" s="13" t="s">
        <v>212</v>
      </c>
      <c r="N520" s="13" t="s">
        <v>212</v>
      </c>
      <c r="O520" s="14" t="s">
        <v>212</v>
      </c>
    </row>
    <row r="521" spans="2:15" ht="15.75" x14ac:dyDescent="0.25">
      <c r="B521" s="11" t="s">
        <v>75</v>
      </c>
      <c r="C521" s="143" t="s">
        <v>83</v>
      </c>
      <c r="D521" s="144"/>
      <c r="E521" s="34" t="s">
        <v>59</v>
      </c>
      <c r="F521" s="30">
        <v>0.60709999999999997</v>
      </c>
      <c r="G521" s="13" t="s">
        <v>212</v>
      </c>
      <c r="H521" s="13" t="s">
        <v>212</v>
      </c>
      <c r="I521" s="13" t="s">
        <v>212</v>
      </c>
      <c r="J521" s="13" t="s">
        <v>212</v>
      </c>
      <c r="K521" s="13" t="s">
        <v>212</v>
      </c>
      <c r="L521" s="13" t="s">
        <v>212</v>
      </c>
      <c r="M521" s="13" t="s">
        <v>212</v>
      </c>
      <c r="N521" s="13" t="s">
        <v>212</v>
      </c>
      <c r="O521" s="14" t="s">
        <v>212</v>
      </c>
    </row>
    <row r="522" spans="2:15" ht="31.5" x14ac:dyDescent="0.25">
      <c r="B522" s="11" t="s">
        <v>106</v>
      </c>
      <c r="C522" s="143">
        <v>0.6</v>
      </c>
      <c r="D522" s="144"/>
      <c r="E522" s="30">
        <v>1.4286000000000001</v>
      </c>
      <c r="F522" s="30">
        <v>1.1537999999999999</v>
      </c>
      <c r="G522" s="13" t="s">
        <v>212</v>
      </c>
      <c r="H522" s="13" t="s">
        <v>212</v>
      </c>
      <c r="I522" s="13" t="s">
        <v>212</v>
      </c>
      <c r="J522" s="13" t="s">
        <v>212</v>
      </c>
      <c r="K522" s="13" t="s">
        <v>212</v>
      </c>
      <c r="L522" s="13" t="s">
        <v>212</v>
      </c>
      <c r="M522" s="13" t="s">
        <v>212</v>
      </c>
      <c r="N522" s="13" t="s">
        <v>212</v>
      </c>
      <c r="O522" s="14" t="s">
        <v>212</v>
      </c>
    </row>
    <row r="523" spans="2:15" ht="15.75" x14ac:dyDescent="0.25">
      <c r="B523" s="11" t="s">
        <v>85</v>
      </c>
      <c r="C523" s="143">
        <v>0.6</v>
      </c>
      <c r="D523" s="144"/>
      <c r="E523" s="30">
        <v>0</v>
      </c>
      <c r="F523" s="30">
        <v>0.12820000000000001</v>
      </c>
      <c r="G523" s="13" t="s">
        <v>212</v>
      </c>
      <c r="H523" s="13" t="s">
        <v>212</v>
      </c>
      <c r="I523" s="13" t="s">
        <v>212</v>
      </c>
      <c r="J523" s="13" t="s">
        <v>212</v>
      </c>
      <c r="K523" s="13" t="s">
        <v>212</v>
      </c>
      <c r="L523" s="13" t="s">
        <v>212</v>
      </c>
      <c r="M523" s="13" t="s">
        <v>212</v>
      </c>
      <c r="N523" s="13" t="s">
        <v>212</v>
      </c>
      <c r="O523" s="14" t="s">
        <v>212</v>
      </c>
    </row>
    <row r="524" spans="2:15" ht="15.75" x14ac:dyDescent="0.25">
      <c r="B524" s="11" t="s">
        <v>107</v>
      </c>
      <c r="C524" s="143">
        <v>0.6</v>
      </c>
      <c r="D524" s="144"/>
      <c r="E524" s="30">
        <v>1.43</v>
      </c>
      <c r="F524" s="30">
        <v>2.1429</v>
      </c>
      <c r="G524" s="13" t="s">
        <v>212</v>
      </c>
      <c r="H524" s="13" t="s">
        <v>212</v>
      </c>
      <c r="I524" s="13" t="s">
        <v>212</v>
      </c>
      <c r="J524" s="13" t="s">
        <v>212</v>
      </c>
      <c r="K524" s="13" t="s">
        <v>212</v>
      </c>
      <c r="L524" s="13" t="s">
        <v>212</v>
      </c>
      <c r="M524" s="13" t="s">
        <v>212</v>
      </c>
      <c r="N524" s="13" t="s">
        <v>212</v>
      </c>
      <c r="O524" s="14" t="s">
        <v>212</v>
      </c>
    </row>
    <row r="525" spans="2:15" ht="31.5" x14ac:dyDescent="0.25">
      <c r="B525" s="11" t="s">
        <v>87</v>
      </c>
      <c r="C525" s="143">
        <v>0.4</v>
      </c>
      <c r="D525" s="144"/>
      <c r="E525" s="30">
        <v>0.99309999999999998</v>
      </c>
      <c r="F525" s="30">
        <v>0.9768</v>
      </c>
      <c r="G525" s="13" t="s">
        <v>212</v>
      </c>
      <c r="H525" s="13" t="s">
        <v>212</v>
      </c>
      <c r="I525" s="13" t="s">
        <v>212</v>
      </c>
      <c r="J525" s="13" t="s">
        <v>212</v>
      </c>
      <c r="K525" s="13" t="s">
        <v>212</v>
      </c>
      <c r="L525" s="13" t="s">
        <v>212</v>
      </c>
      <c r="M525" s="13" t="s">
        <v>212</v>
      </c>
      <c r="N525" s="13" t="s">
        <v>212</v>
      </c>
      <c r="O525" s="14" t="s">
        <v>212</v>
      </c>
    </row>
    <row r="526" spans="2:15" ht="31.5" x14ac:dyDescent="0.25">
      <c r="B526" s="11" t="s">
        <v>88</v>
      </c>
      <c r="C526" s="143">
        <v>0.95</v>
      </c>
      <c r="D526" s="144"/>
      <c r="E526" s="30">
        <v>1.5989</v>
      </c>
      <c r="F526" s="30">
        <v>1.1615</v>
      </c>
      <c r="G526" s="13" t="s">
        <v>212</v>
      </c>
      <c r="H526" s="13" t="s">
        <v>212</v>
      </c>
      <c r="I526" s="13" t="s">
        <v>212</v>
      </c>
      <c r="J526" s="13" t="s">
        <v>212</v>
      </c>
      <c r="K526" s="13" t="s">
        <v>212</v>
      </c>
      <c r="L526" s="13" t="s">
        <v>212</v>
      </c>
      <c r="M526" s="13" t="s">
        <v>212</v>
      </c>
      <c r="N526" s="13" t="s">
        <v>212</v>
      </c>
      <c r="O526" s="14" t="s">
        <v>212</v>
      </c>
    </row>
    <row r="527" spans="2:15" ht="15.75" x14ac:dyDescent="0.25">
      <c r="B527" s="11" t="s">
        <v>108</v>
      </c>
      <c r="C527" s="143" t="s">
        <v>90</v>
      </c>
      <c r="D527" s="144"/>
      <c r="E527" s="30">
        <v>1</v>
      </c>
      <c r="F527" s="30">
        <v>1</v>
      </c>
      <c r="G527" s="13" t="s">
        <v>212</v>
      </c>
      <c r="H527" s="13" t="s">
        <v>212</v>
      </c>
      <c r="I527" s="13" t="s">
        <v>212</v>
      </c>
      <c r="J527" s="13" t="s">
        <v>212</v>
      </c>
      <c r="K527" s="13" t="s">
        <v>212</v>
      </c>
      <c r="L527" s="13" t="s">
        <v>212</v>
      </c>
      <c r="M527" s="13" t="s">
        <v>212</v>
      </c>
      <c r="N527" s="13" t="s">
        <v>212</v>
      </c>
      <c r="O527" s="14" t="s">
        <v>212</v>
      </c>
    </row>
    <row r="528" spans="2:15" ht="15.75" x14ac:dyDescent="0.25">
      <c r="B528" s="11" t="s">
        <v>109</v>
      </c>
      <c r="C528" s="143" t="s">
        <v>110</v>
      </c>
      <c r="D528" s="144"/>
      <c r="E528" s="30">
        <v>1.694</v>
      </c>
      <c r="F528" s="30">
        <v>1.6927000000000001</v>
      </c>
      <c r="G528" s="13" t="s">
        <v>212</v>
      </c>
      <c r="H528" s="13" t="s">
        <v>212</v>
      </c>
      <c r="I528" s="13" t="s">
        <v>212</v>
      </c>
      <c r="J528" s="13" t="s">
        <v>212</v>
      </c>
      <c r="K528" s="13" t="s">
        <v>212</v>
      </c>
      <c r="L528" s="13" t="s">
        <v>212</v>
      </c>
      <c r="M528" s="13" t="s">
        <v>212</v>
      </c>
      <c r="N528" s="13" t="s">
        <v>212</v>
      </c>
      <c r="O528" s="14" t="s">
        <v>212</v>
      </c>
    </row>
    <row r="529" spans="2:15" ht="15.75" x14ac:dyDescent="0.25">
      <c r="B529" s="11" t="s">
        <v>67</v>
      </c>
      <c r="C529" s="143">
        <v>0.13</v>
      </c>
      <c r="D529" s="144"/>
      <c r="E529" s="30">
        <v>6.7999999999999996E-3</v>
      </c>
      <c r="F529" s="30">
        <v>6.8500000000000005E-2</v>
      </c>
      <c r="G529" s="13" t="s">
        <v>212</v>
      </c>
      <c r="H529" s="13" t="s">
        <v>212</v>
      </c>
      <c r="I529" s="13" t="s">
        <v>212</v>
      </c>
      <c r="J529" s="13" t="s">
        <v>212</v>
      </c>
      <c r="K529" s="13" t="s">
        <v>212</v>
      </c>
      <c r="L529" s="13" t="s">
        <v>212</v>
      </c>
      <c r="M529" s="13" t="s">
        <v>212</v>
      </c>
      <c r="N529" s="13" t="s">
        <v>212</v>
      </c>
      <c r="O529" s="14" t="s">
        <v>212</v>
      </c>
    </row>
    <row r="530" spans="2:15" ht="15.75" x14ac:dyDescent="0.25">
      <c r="B530" s="11" t="s">
        <v>68</v>
      </c>
      <c r="C530" s="143" t="s">
        <v>93</v>
      </c>
      <c r="D530" s="144"/>
      <c r="E530" s="30">
        <v>0.22700000000000001</v>
      </c>
      <c r="F530" s="30">
        <v>0.67879999999999996</v>
      </c>
      <c r="G530" s="13" t="s">
        <v>212</v>
      </c>
      <c r="H530" s="13" t="s">
        <v>212</v>
      </c>
      <c r="I530" s="13" t="s">
        <v>212</v>
      </c>
      <c r="J530" s="13" t="s">
        <v>212</v>
      </c>
      <c r="K530" s="13" t="s">
        <v>212</v>
      </c>
      <c r="L530" s="13" t="s">
        <v>212</v>
      </c>
      <c r="M530" s="13" t="s">
        <v>212</v>
      </c>
      <c r="N530" s="13" t="s">
        <v>212</v>
      </c>
      <c r="O530" s="14" t="s">
        <v>212</v>
      </c>
    </row>
    <row r="531" spans="2:15" ht="31.5" x14ac:dyDescent="0.25">
      <c r="B531" s="11" t="s">
        <v>111</v>
      </c>
      <c r="C531" s="143">
        <v>0.5</v>
      </c>
      <c r="D531" s="144"/>
      <c r="E531" s="30">
        <v>1.4650000000000001</v>
      </c>
      <c r="F531" s="30">
        <v>1.5181</v>
      </c>
      <c r="G531" s="13" t="s">
        <v>212</v>
      </c>
      <c r="H531" s="13" t="s">
        <v>212</v>
      </c>
      <c r="I531" s="13" t="s">
        <v>212</v>
      </c>
      <c r="J531" s="13" t="s">
        <v>212</v>
      </c>
      <c r="K531" s="13" t="s">
        <v>212</v>
      </c>
      <c r="L531" s="13" t="s">
        <v>212</v>
      </c>
      <c r="M531" s="13" t="s">
        <v>212</v>
      </c>
      <c r="N531" s="13" t="s">
        <v>212</v>
      </c>
      <c r="O531" s="14" t="s">
        <v>212</v>
      </c>
    </row>
    <row r="532" spans="2:15" ht="15.75" x14ac:dyDescent="0.25">
      <c r="B532" s="11" t="s">
        <v>70</v>
      </c>
      <c r="C532" s="143">
        <v>0.5</v>
      </c>
      <c r="D532" s="144"/>
      <c r="E532" s="30" t="s">
        <v>59</v>
      </c>
      <c r="F532" s="30">
        <v>0.4516</v>
      </c>
      <c r="G532" s="13" t="s">
        <v>212</v>
      </c>
      <c r="H532" s="13" t="s">
        <v>212</v>
      </c>
      <c r="I532" s="13" t="s">
        <v>212</v>
      </c>
      <c r="J532" s="13" t="s">
        <v>212</v>
      </c>
      <c r="K532" s="13" t="s">
        <v>212</v>
      </c>
      <c r="L532" s="13" t="s">
        <v>212</v>
      </c>
      <c r="M532" s="13" t="s">
        <v>212</v>
      </c>
      <c r="N532" s="13" t="s">
        <v>212</v>
      </c>
      <c r="O532" s="14" t="s">
        <v>212</v>
      </c>
    </row>
    <row r="533" spans="2:15" ht="15.75" x14ac:dyDescent="0.25">
      <c r="B533" s="11" t="s">
        <v>96</v>
      </c>
      <c r="C533" s="143" t="s">
        <v>97</v>
      </c>
      <c r="D533" s="144"/>
      <c r="E533" s="30">
        <v>0.59870000000000001</v>
      </c>
      <c r="F533" s="30">
        <v>0.61460000000000004</v>
      </c>
      <c r="G533" s="13" t="s">
        <v>212</v>
      </c>
      <c r="H533" s="13" t="s">
        <v>212</v>
      </c>
      <c r="I533" s="13" t="s">
        <v>212</v>
      </c>
      <c r="J533" s="13" t="s">
        <v>212</v>
      </c>
      <c r="K533" s="13" t="s">
        <v>212</v>
      </c>
      <c r="L533" s="13" t="s">
        <v>212</v>
      </c>
      <c r="M533" s="13" t="s">
        <v>212</v>
      </c>
      <c r="N533" s="13" t="s">
        <v>212</v>
      </c>
      <c r="O533" s="14" t="s">
        <v>212</v>
      </c>
    </row>
    <row r="534" spans="2:15" ht="15.75" x14ac:dyDescent="0.25">
      <c r="B534" s="11" t="s">
        <v>98</v>
      </c>
      <c r="C534" s="143" t="s">
        <v>99</v>
      </c>
      <c r="D534" s="144"/>
      <c r="E534" s="30">
        <v>1.097</v>
      </c>
      <c r="F534" s="30">
        <v>1.0421</v>
      </c>
      <c r="G534" s="13" t="s">
        <v>212</v>
      </c>
      <c r="H534" s="13" t="s">
        <v>212</v>
      </c>
      <c r="I534" s="13" t="s">
        <v>212</v>
      </c>
      <c r="J534" s="13" t="s">
        <v>212</v>
      </c>
      <c r="K534" s="13" t="s">
        <v>212</v>
      </c>
      <c r="L534" s="13" t="s">
        <v>212</v>
      </c>
      <c r="M534" s="13" t="s">
        <v>212</v>
      </c>
      <c r="N534" s="13" t="s">
        <v>212</v>
      </c>
      <c r="O534" s="14" t="s">
        <v>212</v>
      </c>
    </row>
    <row r="535" spans="2:15" ht="15.75" x14ac:dyDescent="0.25">
      <c r="B535" s="11" t="s">
        <v>100</v>
      </c>
      <c r="C535" s="143" t="s">
        <v>101</v>
      </c>
      <c r="D535" s="144"/>
      <c r="E535" s="30">
        <v>1</v>
      </c>
      <c r="F535" s="30">
        <v>14.6347</v>
      </c>
      <c r="G535" s="13" t="s">
        <v>212</v>
      </c>
      <c r="H535" s="13" t="s">
        <v>212</v>
      </c>
      <c r="I535" s="13" t="s">
        <v>212</v>
      </c>
      <c r="J535" s="13" t="s">
        <v>212</v>
      </c>
      <c r="K535" s="13" t="s">
        <v>212</v>
      </c>
      <c r="L535" s="13" t="s">
        <v>212</v>
      </c>
      <c r="M535" s="13" t="s">
        <v>212</v>
      </c>
      <c r="N535" s="13" t="s">
        <v>212</v>
      </c>
      <c r="O535" s="14" t="s">
        <v>212</v>
      </c>
    </row>
    <row r="536" spans="2:15" ht="15.75" x14ac:dyDescent="0.25">
      <c r="B536" s="11" t="s">
        <v>102</v>
      </c>
      <c r="C536" s="143">
        <v>0.01</v>
      </c>
      <c r="D536" s="144"/>
      <c r="E536" s="30" t="s">
        <v>59</v>
      </c>
      <c r="F536" s="30">
        <v>0.155</v>
      </c>
      <c r="G536" s="13" t="s">
        <v>212</v>
      </c>
      <c r="H536" s="13" t="s">
        <v>212</v>
      </c>
      <c r="I536" s="13" t="s">
        <v>212</v>
      </c>
      <c r="J536" s="13" t="s">
        <v>212</v>
      </c>
      <c r="K536" s="13" t="s">
        <v>212</v>
      </c>
      <c r="L536" s="13" t="s">
        <v>212</v>
      </c>
      <c r="M536" s="13" t="s">
        <v>212</v>
      </c>
      <c r="N536" s="13" t="s">
        <v>212</v>
      </c>
      <c r="O536" s="14" t="s">
        <v>212</v>
      </c>
    </row>
    <row r="537" spans="2:15" ht="32.25" thickBot="1" x14ac:dyDescent="0.3">
      <c r="B537" s="18" t="s">
        <v>112</v>
      </c>
      <c r="C537" s="133">
        <v>0.5</v>
      </c>
      <c r="D537" s="134"/>
      <c r="E537" s="33">
        <v>1.2049000000000001</v>
      </c>
      <c r="F537" s="33">
        <v>1.3673999999999999</v>
      </c>
      <c r="G537" s="20" t="s">
        <v>212</v>
      </c>
      <c r="H537" s="20" t="s">
        <v>212</v>
      </c>
      <c r="I537" s="20" t="s">
        <v>212</v>
      </c>
      <c r="J537" s="20" t="s">
        <v>212</v>
      </c>
      <c r="K537" s="20" t="s">
        <v>212</v>
      </c>
      <c r="L537" s="20" t="s">
        <v>212</v>
      </c>
      <c r="M537" s="20" t="s">
        <v>212</v>
      </c>
      <c r="N537" s="20" t="s">
        <v>212</v>
      </c>
      <c r="O537" s="21" t="s">
        <v>212</v>
      </c>
    </row>
    <row r="538" spans="2:15" ht="16.5" thickBot="1" x14ac:dyDescent="0.3"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</row>
    <row r="539" spans="2:15" x14ac:dyDescent="0.25">
      <c r="B539" s="164" t="s">
        <v>194</v>
      </c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6"/>
    </row>
    <row r="540" spans="2:15" x14ac:dyDescent="0.25">
      <c r="B540" s="195" t="s">
        <v>5</v>
      </c>
      <c r="C540" s="141" t="s">
        <v>46</v>
      </c>
      <c r="D540" s="137"/>
      <c r="E540" s="152" t="s">
        <v>47</v>
      </c>
      <c r="F540" s="152" t="s">
        <v>48</v>
      </c>
      <c r="G540" s="152" t="s">
        <v>49</v>
      </c>
      <c r="H540" s="152" t="s">
        <v>50</v>
      </c>
      <c r="I540" s="152" t="s">
        <v>51</v>
      </c>
      <c r="J540" s="152" t="s">
        <v>52</v>
      </c>
      <c r="K540" s="152" t="s">
        <v>53</v>
      </c>
      <c r="L540" s="152" t="s">
        <v>54</v>
      </c>
      <c r="M540" s="152" t="s">
        <v>55</v>
      </c>
      <c r="N540" s="152" t="s">
        <v>56</v>
      </c>
      <c r="O540" s="184" t="s">
        <v>57</v>
      </c>
    </row>
    <row r="541" spans="2:15" x14ac:dyDescent="0.25">
      <c r="B541" s="195"/>
      <c r="C541" s="142"/>
      <c r="D541" s="140"/>
      <c r="E541" s="152"/>
      <c r="F541" s="152"/>
      <c r="G541" s="152"/>
      <c r="H541" s="152"/>
      <c r="I541" s="152"/>
      <c r="J541" s="152"/>
      <c r="K541" s="152"/>
      <c r="L541" s="152"/>
      <c r="M541" s="152"/>
      <c r="N541" s="152"/>
      <c r="O541" s="184"/>
    </row>
    <row r="542" spans="2:15" ht="15.75" x14ac:dyDescent="0.25">
      <c r="B542" s="11" t="s">
        <v>105</v>
      </c>
      <c r="C542" s="143">
        <v>1</v>
      </c>
      <c r="D542" s="144"/>
      <c r="E542" s="58" t="s">
        <v>59</v>
      </c>
      <c r="F542" s="59">
        <v>0.95530000000000004</v>
      </c>
      <c r="G542" s="13" t="s">
        <v>212</v>
      </c>
      <c r="H542" s="13" t="s">
        <v>212</v>
      </c>
      <c r="I542" s="13" t="s">
        <v>212</v>
      </c>
      <c r="J542" s="13" t="s">
        <v>212</v>
      </c>
      <c r="K542" s="13" t="s">
        <v>212</v>
      </c>
      <c r="L542" s="13" t="s">
        <v>212</v>
      </c>
      <c r="M542" s="13" t="s">
        <v>212</v>
      </c>
      <c r="N542" s="13" t="s">
        <v>212</v>
      </c>
      <c r="O542" s="14" t="s">
        <v>212</v>
      </c>
    </row>
    <row r="543" spans="2:15" ht="15.75" x14ac:dyDescent="0.25">
      <c r="B543" s="11" t="s">
        <v>80</v>
      </c>
      <c r="C543" s="143">
        <v>1</v>
      </c>
      <c r="D543" s="144"/>
      <c r="E543" s="58" t="s">
        <v>59</v>
      </c>
      <c r="F543" s="59">
        <v>0.69669999999999999</v>
      </c>
      <c r="G543" s="13" t="s">
        <v>212</v>
      </c>
      <c r="H543" s="13" t="s">
        <v>212</v>
      </c>
      <c r="I543" s="13" t="s">
        <v>212</v>
      </c>
      <c r="J543" s="13" t="s">
        <v>212</v>
      </c>
      <c r="K543" s="13" t="s">
        <v>212</v>
      </c>
      <c r="L543" s="13" t="s">
        <v>212</v>
      </c>
      <c r="M543" s="13" t="s">
        <v>212</v>
      </c>
      <c r="N543" s="13" t="s">
        <v>212</v>
      </c>
      <c r="O543" s="14" t="s">
        <v>212</v>
      </c>
    </row>
    <row r="544" spans="2:15" ht="31.5" x14ac:dyDescent="0.25">
      <c r="B544" s="11" t="s">
        <v>81</v>
      </c>
      <c r="C544" s="143">
        <v>1</v>
      </c>
      <c r="D544" s="144"/>
      <c r="E544" s="58" t="s">
        <v>59</v>
      </c>
      <c r="F544" s="59" t="s">
        <v>59</v>
      </c>
      <c r="G544" s="13" t="s">
        <v>212</v>
      </c>
      <c r="H544" s="13" t="s">
        <v>212</v>
      </c>
      <c r="I544" s="13" t="s">
        <v>212</v>
      </c>
      <c r="J544" s="13" t="s">
        <v>212</v>
      </c>
      <c r="K544" s="13" t="s">
        <v>212</v>
      </c>
      <c r="L544" s="13" t="s">
        <v>212</v>
      </c>
      <c r="M544" s="13" t="s">
        <v>212</v>
      </c>
      <c r="N544" s="13" t="s">
        <v>212</v>
      </c>
      <c r="O544" s="14" t="s">
        <v>212</v>
      </c>
    </row>
    <row r="545" spans="2:15" ht="31.5" x14ac:dyDescent="0.25">
      <c r="B545" s="11" t="s">
        <v>82</v>
      </c>
      <c r="C545" s="143">
        <v>1</v>
      </c>
      <c r="D545" s="144"/>
      <c r="E545" s="58" t="s">
        <v>59</v>
      </c>
      <c r="F545" s="59" t="s">
        <v>59</v>
      </c>
      <c r="G545" s="13" t="s">
        <v>212</v>
      </c>
      <c r="H545" s="13" t="s">
        <v>212</v>
      </c>
      <c r="I545" s="13" t="s">
        <v>212</v>
      </c>
      <c r="J545" s="13" t="s">
        <v>212</v>
      </c>
      <c r="K545" s="13" t="s">
        <v>212</v>
      </c>
      <c r="L545" s="13" t="s">
        <v>212</v>
      </c>
      <c r="M545" s="13" t="s">
        <v>212</v>
      </c>
      <c r="N545" s="13" t="s">
        <v>212</v>
      </c>
      <c r="O545" s="14" t="s">
        <v>212</v>
      </c>
    </row>
    <row r="546" spans="2:15" ht="15.75" x14ac:dyDescent="0.25">
      <c r="B546" s="11" t="s">
        <v>66</v>
      </c>
      <c r="C546" s="143">
        <v>0.01</v>
      </c>
      <c r="D546" s="144"/>
      <c r="E546" s="58" t="s">
        <v>59</v>
      </c>
      <c r="F546" s="59" t="s">
        <v>59</v>
      </c>
      <c r="G546" s="13" t="s">
        <v>212</v>
      </c>
      <c r="H546" s="13" t="s">
        <v>212</v>
      </c>
      <c r="I546" s="13" t="s">
        <v>212</v>
      </c>
      <c r="J546" s="13" t="s">
        <v>212</v>
      </c>
      <c r="K546" s="13" t="s">
        <v>212</v>
      </c>
      <c r="L546" s="13" t="s">
        <v>212</v>
      </c>
      <c r="M546" s="13" t="s">
        <v>212</v>
      </c>
      <c r="N546" s="13" t="s">
        <v>212</v>
      </c>
      <c r="O546" s="14" t="s">
        <v>212</v>
      </c>
    </row>
    <row r="547" spans="2:15" ht="15.75" x14ac:dyDescent="0.25">
      <c r="B547" s="11" t="s">
        <v>75</v>
      </c>
      <c r="C547" s="143" t="s">
        <v>83</v>
      </c>
      <c r="D547" s="144"/>
      <c r="E547" s="58" t="s">
        <v>59</v>
      </c>
      <c r="F547" s="59">
        <v>0.36</v>
      </c>
      <c r="G547" s="13" t="s">
        <v>212</v>
      </c>
      <c r="H547" s="13" t="s">
        <v>212</v>
      </c>
      <c r="I547" s="13" t="s">
        <v>212</v>
      </c>
      <c r="J547" s="13" t="s">
        <v>212</v>
      </c>
      <c r="K547" s="13" t="s">
        <v>212</v>
      </c>
      <c r="L547" s="13" t="s">
        <v>212</v>
      </c>
      <c r="M547" s="13" t="s">
        <v>212</v>
      </c>
      <c r="N547" s="13" t="s">
        <v>212</v>
      </c>
      <c r="O547" s="14" t="s">
        <v>212</v>
      </c>
    </row>
    <row r="548" spans="2:15" ht="31.5" x14ac:dyDescent="0.25">
      <c r="B548" s="11" t="s">
        <v>106</v>
      </c>
      <c r="C548" s="143">
        <v>0.6</v>
      </c>
      <c r="D548" s="144"/>
      <c r="E548" s="59">
        <v>1</v>
      </c>
      <c r="F548" s="59">
        <v>0.55559999999999998</v>
      </c>
      <c r="G548" s="13" t="s">
        <v>212</v>
      </c>
      <c r="H548" s="13" t="s">
        <v>212</v>
      </c>
      <c r="I548" s="13" t="s">
        <v>212</v>
      </c>
      <c r="J548" s="13" t="s">
        <v>212</v>
      </c>
      <c r="K548" s="13" t="s">
        <v>212</v>
      </c>
      <c r="L548" s="13" t="s">
        <v>212</v>
      </c>
      <c r="M548" s="13" t="s">
        <v>212</v>
      </c>
      <c r="N548" s="13" t="s">
        <v>212</v>
      </c>
      <c r="O548" s="14" t="s">
        <v>212</v>
      </c>
    </row>
    <row r="549" spans="2:15" ht="15.75" x14ac:dyDescent="0.25">
      <c r="B549" s="11" t="s">
        <v>85</v>
      </c>
      <c r="C549" s="143">
        <v>0.6</v>
      </c>
      <c r="D549" s="144"/>
      <c r="E549" s="59">
        <v>0.42</v>
      </c>
      <c r="F549" s="59">
        <v>0.27779999999999999</v>
      </c>
      <c r="G549" s="13" t="s">
        <v>212</v>
      </c>
      <c r="H549" s="13" t="s">
        <v>212</v>
      </c>
      <c r="I549" s="13" t="s">
        <v>212</v>
      </c>
      <c r="J549" s="13" t="s">
        <v>212</v>
      </c>
      <c r="K549" s="13" t="s">
        <v>212</v>
      </c>
      <c r="L549" s="13" t="s">
        <v>212</v>
      </c>
      <c r="M549" s="13" t="s">
        <v>212</v>
      </c>
      <c r="N549" s="13" t="s">
        <v>212</v>
      </c>
      <c r="O549" s="14" t="s">
        <v>212</v>
      </c>
    </row>
    <row r="550" spans="2:15" ht="15.75" x14ac:dyDescent="0.25">
      <c r="B550" s="11" t="s">
        <v>107</v>
      </c>
      <c r="C550" s="143">
        <v>0.6</v>
      </c>
      <c r="D550" s="144"/>
      <c r="E550" s="59">
        <v>0.83</v>
      </c>
      <c r="F550" s="59">
        <v>0.92589999999999995</v>
      </c>
      <c r="G550" s="13" t="s">
        <v>212</v>
      </c>
      <c r="H550" s="13" t="s">
        <v>212</v>
      </c>
      <c r="I550" s="13" t="s">
        <v>212</v>
      </c>
      <c r="J550" s="13" t="s">
        <v>212</v>
      </c>
      <c r="K550" s="13" t="s">
        <v>212</v>
      </c>
      <c r="L550" s="13" t="s">
        <v>212</v>
      </c>
      <c r="M550" s="13" t="s">
        <v>212</v>
      </c>
      <c r="N550" s="13" t="s">
        <v>212</v>
      </c>
      <c r="O550" s="14" t="s">
        <v>212</v>
      </c>
    </row>
    <row r="551" spans="2:15" ht="31.5" x14ac:dyDescent="0.25">
      <c r="B551" s="11" t="s">
        <v>87</v>
      </c>
      <c r="C551" s="143">
        <v>0.4</v>
      </c>
      <c r="D551" s="144"/>
      <c r="E551" s="59">
        <v>1.64</v>
      </c>
      <c r="F551" s="59">
        <v>1.6335999999999999</v>
      </c>
      <c r="G551" s="13" t="s">
        <v>212</v>
      </c>
      <c r="H551" s="13" t="s">
        <v>212</v>
      </c>
      <c r="I551" s="13" t="s">
        <v>212</v>
      </c>
      <c r="J551" s="13" t="s">
        <v>212</v>
      </c>
      <c r="K551" s="13" t="s">
        <v>212</v>
      </c>
      <c r="L551" s="13" t="s">
        <v>212</v>
      </c>
      <c r="M551" s="13" t="s">
        <v>212</v>
      </c>
      <c r="N551" s="13" t="s">
        <v>212</v>
      </c>
      <c r="O551" s="14" t="s">
        <v>212</v>
      </c>
    </row>
    <row r="552" spans="2:15" ht="31.5" x14ac:dyDescent="0.25">
      <c r="B552" s="11" t="s">
        <v>88</v>
      </c>
      <c r="C552" s="143">
        <v>0.95</v>
      </c>
      <c r="D552" s="144"/>
      <c r="E552" s="59">
        <v>1.04</v>
      </c>
      <c r="F552" s="59">
        <v>1.4941</v>
      </c>
      <c r="G552" s="13" t="s">
        <v>212</v>
      </c>
      <c r="H552" s="13" t="s">
        <v>212</v>
      </c>
      <c r="I552" s="13" t="s">
        <v>212</v>
      </c>
      <c r="J552" s="13" t="s">
        <v>212</v>
      </c>
      <c r="K552" s="13" t="s">
        <v>212</v>
      </c>
      <c r="L552" s="13" t="s">
        <v>212</v>
      </c>
      <c r="M552" s="13" t="s">
        <v>212</v>
      </c>
      <c r="N552" s="13" t="s">
        <v>212</v>
      </c>
      <c r="O552" s="14" t="s">
        <v>212</v>
      </c>
    </row>
    <row r="553" spans="2:15" ht="15.75" x14ac:dyDescent="0.25">
      <c r="B553" s="11" t="s">
        <v>108</v>
      </c>
      <c r="C553" s="143" t="s">
        <v>90</v>
      </c>
      <c r="D553" s="144"/>
      <c r="E553" s="59">
        <v>1</v>
      </c>
      <c r="F553" s="59">
        <v>1</v>
      </c>
      <c r="G553" s="13" t="s">
        <v>212</v>
      </c>
      <c r="H553" s="13" t="s">
        <v>212</v>
      </c>
      <c r="I553" s="13" t="s">
        <v>212</v>
      </c>
      <c r="J553" s="13" t="s">
        <v>212</v>
      </c>
      <c r="K553" s="13" t="s">
        <v>212</v>
      </c>
      <c r="L553" s="13" t="s">
        <v>212</v>
      </c>
      <c r="M553" s="13" t="s">
        <v>212</v>
      </c>
      <c r="N553" s="13" t="s">
        <v>212</v>
      </c>
      <c r="O553" s="14" t="s">
        <v>212</v>
      </c>
    </row>
    <row r="554" spans="2:15" ht="15.75" x14ac:dyDescent="0.25">
      <c r="B554" s="11" t="s">
        <v>109</v>
      </c>
      <c r="C554" s="143" t="s">
        <v>110</v>
      </c>
      <c r="D554" s="144"/>
      <c r="E554" s="59">
        <v>1.69</v>
      </c>
      <c r="F554" s="59">
        <v>1.6927000000000001</v>
      </c>
      <c r="G554" s="13" t="s">
        <v>212</v>
      </c>
      <c r="H554" s="13" t="s">
        <v>212</v>
      </c>
      <c r="I554" s="13" t="s">
        <v>212</v>
      </c>
      <c r="J554" s="13" t="s">
        <v>212</v>
      </c>
      <c r="K554" s="13" t="s">
        <v>212</v>
      </c>
      <c r="L554" s="13" t="s">
        <v>212</v>
      </c>
      <c r="M554" s="13" t="s">
        <v>212</v>
      </c>
      <c r="N554" s="13" t="s">
        <v>212</v>
      </c>
      <c r="O554" s="14" t="s">
        <v>212</v>
      </c>
    </row>
    <row r="555" spans="2:15" ht="15.75" x14ac:dyDescent="0.25">
      <c r="B555" s="11" t="s">
        <v>67</v>
      </c>
      <c r="C555" s="143">
        <v>0.13</v>
      </c>
      <c r="D555" s="144"/>
      <c r="E555" s="58" t="s">
        <v>59</v>
      </c>
      <c r="F555" s="59">
        <v>3.56E-2</v>
      </c>
      <c r="G555" s="13" t="s">
        <v>212</v>
      </c>
      <c r="H555" s="13" t="s">
        <v>212</v>
      </c>
      <c r="I555" s="13" t="s">
        <v>212</v>
      </c>
      <c r="J555" s="13" t="s">
        <v>212</v>
      </c>
      <c r="K555" s="13" t="s">
        <v>212</v>
      </c>
      <c r="L555" s="13" t="s">
        <v>212</v>
      </c>
      <c r="M555" s="13" t="s">
        <v>212</v>
      </c>
      <c r="N555" s="13" t="s">
        <v>212</v>
      </c>
      <c r="O555" s="14" t="s">
        <v>212</v>
      </c>
    </row>
    <row r="556" spans="2:15" ht="15.75" x14ac:dyDescent="0.25">
      <c r="B556" s="11" t="s">
        <v>68</v>
      </c>
      <c r="C556" s="143" t="s">
        <v>93</v>
      </c>
      <c r="D556" s="144"/>
      <c r="E556" s="59">
        <v>0</v>
      </c>
      <c r="F556" s="59">
        <v>1.3617999999999999</v>
      </c>
      <c r="G556" s="13" t="s">
        <v>212</v>
      </c>
      <c r="H556" s="13" t="s">
        <v>212</v>
      </c>
      <c r="I556" s="13" t="s">
        <v>212</v>
      </c>
      <c r="J556" s="13" t="s">
        <v>212</v>
      </c>
      <c r="K556" s="13" t="s">
        <v>212</v>
      </c>
      <c r="L556" s="13" t="s">
        <v>212</v>
      </c>
      <c r="M556" s="13" t="s">
        <v>212</v>
      </c>
      <c r="N556" s="13" t="s">
        <v>212</v>
      </c>
      <c r="O556" s="14" t="s">
        <v>212</v>
      </c>
    </row>
    <row r="557" spans="2:15" ht="31.5" x14ac:dyDescent="0.25">
      <c r="B557" s="11" t="s">
        <v>111</v>
      </c>
      <c r="C557" s="143">
        <v>0.5</v>
      </c>
      <c r="D557" s="144"/>
      <c r="E557" s="59">
        <v>1.49</v>
      </c>
      <c r="F557" s="59">
        <v>1.5058</v>
      </c>
      <c r="G557" s="13" t="s">
        <v>212</v>
      </c>
      <c r="H557" s="13" t="s">
        <v>212</v>
      </c>
      <c r="I557" s="13" t="s">
        <v>212</v>
      </c>
      <c r="J557" s="13" t="s">
        <v>212</v>
      </c>
      <c r="K557" s="13" t="s">
        <v>212</v>
      </c>
      <c r="L557" s="13" t="s">
        <v>212</v>
      </c>
      <c r="M557" s="13" t="s">
        <v>212</v>
      </c>
      <c r="N557" s="13" t="s">
        <v>212</v>
      </c>
      <c r="O557" s="14" t="s">
        <v>212</v>
      </c>
    </row>
    <row r="558" spans="2:15" ht="15.75" x14ac:dyDescent="0.25">
      <c r="B558" s="11" t="s">
        <v>70</v>
      </c>
      <c r="C558" s="143">
        <v>0.5</v>
      </c>
      <c r="D558" s="144"/>
      <c r="E558" s="58" t="s">
        <v>59</v>
      </c>
      <c r="F558" s="59">
        <v>6.4500000000000002E-2</v>
      </c>
      <c r="G558" s="13" t="s">
        <v>212</v>
      </c>
      <c r="H558" s="13" t="s">
        <v>212</v>
      </c>
      <c r="I558" s="13" t="s">
        <v>212</v>
      </c>
      <c r="J558" s="13" t="s">
        <v>212</v>
      </c>
      <c r="K558" s="13" t="s">
        <v>212</v>
      </c>
      <c r="L558" s="13" t="s">
        <v>212</v>
      </c>
      <c r="M558" s="13" t="s">
        <v>212</v>
      </c>
      <c r="N558" s="13" t="s">
        <v>212</v>
      </c>
      <c r="O558" s="14" t="s">
        <v>212</v>
      </c>
    </row>
    <row r="559" spans="2:15" ht="15.75" x14ac:dyDescent="0.25">
      <c r="B559" s="11" t="s">
        <v>96</v>
      </c>
      <c r="C559" s="143" t="s">
        <v>97</v>
      </c>
      <c r="D559" s="144"/>
      <c r="E559" s="59">
        <v>1</v>
      </c>
      <c r="F559" s="59">
        <v>1.026</v>
      </c>
      <c r="G559" s="13" t="s">
        <v>212</v>
      </c>
      <c r="H559" s="13" t="s">
        <v>212</v>
      </c>
      <c r="I559" s="13" t="s">
        <v>212</v>
      </c>
      <c r="J559" s="13" t="s">
        <v>212</v>
      </c>
      <c r="K559" s="13" t="s">
        <v>212</v>
      </c>
      <c r="L559" s="13" t="s">
        <v>212</v>
      </c>
      <c r="M559" s="13" t="s">
        <v>212</v>
      </c>
      <c r="N559" s="13" t="s">
        <v>212</v>
      </c>
      <c r="O559" s="14" t="s">
        <v>212</v>
      </c>
    </row>
    <row r="560" spans="2:15" ht="15.75" x14ac:dyDescent="0.25">
      <c r="B560" s="11" t="s">
        <v>98</v>
      </c>
      <c r="C560" s="143" t="s">
        <v>99</v>
      </c>
      <c r="D560" s="144"/>
      <c r="E560" s="59">
        <v>0.79</v>
      </c>
      <c r="F560" s="59">
        <v>0.83760000000000001</v>
      </c>
      <c r="G560" s="13" t="s">
        <v>212</v>
      </c>
      <c r="H560" s="13" t="s">
        <v>212</v>
      </c>
      <c r="I560" s="13" t="s">
        <v>212</v>
      </c>
      <c r="J560" s="13" t="s">
        <v>212</v>
      </c>
      <c r="K560" s="13" t="s">
        <v>212</v>
      </c>
      <c r="L560" s="13" t="s">
        <v>212</v>
      </c>
      <c r="M560" s="13" t="s">
        <v>212</v>
      </c>
      <c r="N560" s="13" t="s">
        <v>212</v>
      </c>
      <c r="O560" s="14" t="s">
        <v>212</v>
      </c>
    </row>
    <row r="561" spans="2:15" ht="15.75" x14ac:dyDescent="0.25">
      <c r="B561" s="11" t="s">
        <v>100</v>
      </c>
      <c r="C561" s="143" t="s">
        <v>101</v>
      </c>
      <c r="D561" s="144"/>
      <c r="E561" s="59">
        <v>1</v>
      </c>
      <c r="F561" s="59">
        <v>5.9996999999999998</v>
      </c>
      <c r="G561" s="13" t="s">
        <v>212</v>
      </c>
      <c r="H561" s="13" t="s">
        <v>212</v>
      </c>
      <c r="I561" s="13" t="s">
        <v>212</v>
      </c>
      <c r="J561" s="13" t="s">
        <v>212</v>
      </c>
      <c r="K561" s="13" t="s">
        <v>212</v>
      </c>
      <c r="L561" s="13" t="s">
        <v>212</v>
      </c>
      <c r="M561" s="13" t="s">
        <v>212</v>
      </c>
      <c r="N561" s="13" t="s">
        <v>212</v>
      </c>
      <c r="O561" s="14" t="s">
        <v>212</v>
      </c>
    </row>
    <row r="562" spans="2:15" ht="15.75" x14ac:dyDescent="0.25">
      <c r="B562" s="11" t="s">
        <v>102</v>
      </c>
      <c r="C562" s="143">
        <v>0.01</v>
      </c>
      <c r="D562" s="144"/>
      <c r="E562" s="59">
        <v>7.0000000000000007E-2</v>
      </c>
      <c r="F562" s="59">
        <v>0.32</v>
      </c>
      <c r="G562" s="13" t="s">
        <v>212</v>
      </c>
      <c r="H562" s="13" t="s">
        <v>212</v>
      </c>
      <c r="I562" s="13" t="s">
        <v>212</v>
      </c>
      <c r="J562" s="13" t="s">
        <v>212</v>
      </c>
      <c r="K562" s="13" t="s">
        <v>212</v>
      </c>
      <c r="L562" s="13" t="s">
        <v>212</v>
      </c>
      <c r="M562" s="13" t="s">
        <v>212</v>
      </c>
      <c r="N562" s="13" t="s">
        <v>212</v>
      </c>
      <c r="O562" s="14" t="s">
        <v>212</v>
      </c>
    </row>
    <row r="563" spans="2:15" ht="32.25" thickBot="1" x14ac:dyDescent="0.3">
      <c r="B563" s="18" t="s">
        <v>112</v>
      </c>
      <c r="C563" s="133">
        <v>0.5</v>
      </c>
      <c r="D563" s="134"/>
      <c r="E563" s="60">
        <v>1.28</v>
      </c>
      <c r="F563" s="60">
        <v>1.3633</v>
      </c>
      <c r="G563" s="20" t="s">
        <v>212</v>
      </c>
      <c r="H563" s="20" t="s">
        <v>212</v>
      </c>
      <c r="I563" s="20" t="s">
        <v>212</v>
      </c>
      <c r="J563" s="20" t="s">
        <v>212</v>
      </c>
      <c r="K563" s="20" t="s">
        <v>212</v>
      </c>
      <c r="L563" s="20" t="s">
        <v>212</v>
      </c>
      <c r="M563" s="20" t="s">
        <v>212</v>
      </c>
      <c r="N563" s="20" t="s">
        <v>212</v>
      </c>
      <c r="O563" s="21" t="s">
        <v>212</v>
      </c>
    </row>
    <row r="564" spans="2:15" ht="16.5" thickBot="1" x14ac:dyDescent="0.3"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</row>
    <row r="565" spans="2:15" x14ac:dyDescent="0.25">
      <c r="B565" s="164" t="s">
        <v>195</v>
      </c>
      <c r="C565" s="165"/>
      <c r="D565" s="165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6"/>
    </row>
    <row r="566" spans="2:15" x14ac:dyDescent="0.25">
      <c r="B566" s="195" t="s">
        <v>5</v>
      </c>
      <c r="C566" s="141" t="s">
        <v>46</v>
      </c>
      <c r="D566" s="137"/>
      <c r="E566" s="152" t="s">
        <v>47</v>
      </c>
      <c r="F566" s="152" t="s">
        <v>48</v>
      </c>
      <c r="G566" s="152" t="s">
        <v>49</v>
      </c>
      <c r="H566" s="152" t="s">
        <v>50</v>
      </c>
      <c r="I566" s="152" t="s">
        <v>51</v>
      </c>
      <c r="J566" s="152" t="s">
        <v>52</v>
      </c>
      <c r="K566" s="152" t="s">
        <v>53</v>
      </c>
      <c r="L566" s="152" t="s">
        <v>54</v>
      </c>
      <c r="M566" s="152" t="s">
        <v>55</v>
      </c>
      <c r="N566" s="152" t="s">
        <v>56</v>
      </c>
      <c r="O566" s="184" t="s">
        <v>57</v>
      </c>
    </row>
    <row r="567" spans="2:15" x14ac:dyDescent="0.25">
      <c r="B567" s="195"/>
      <c r="C567" s="142"/>
      <c r="D567" s="140"/>
      <c r="E567" s="152"/>
      <c r="F567" s="152"/>
      <c r="G567" s="152"/>
      <c r="H567" s="152"/>
      <c r="I567" s="152"/>
      <c r="J567" s="152"/>
      <c r="K567" s="152"/>
      <c r="L567" s="152"/>
      <c r="M567" s="152"/>
      <c r="N567" s="152"/>
      <c r="O567" s="184"/>
    </row>
    <row r="568" spans="2:15" ht="15.75" x14ac:dyDescent="0.25">
      <c r="B568" s="11" t="s">
        <v>105</v>
      </c>
      <c r="C568" s="143">
        <v>1</v>
      </c>
      <c r="D568" s="144"/>
      <c r="E568" s="34" t="s">
        <v>59</v>
      </c>
      <c r="F568" s="30">
        <v>0.91810000000000003</v>
      </c>
      <c r="G568" s="13" t="s">
        <v>212</v>
      </c>
      <c r="H568" s="13" t="s">
        <v>212</v>
      </c>
      <c r="I568" s="13" t="s">
        <v>212</v>
      </c>
      <c r="J568" s="13" t="s">
        <v>212</v>
      </c>
      <c r="K568" s="13" t="s">
        <v>212</v>
      </c>
      <c r="L568" s="13" t="s">
        <v>212</v>
      </c>
      <c r="M568" s="13" t="s">
        <v>212</v>
      </c>
      <c r="N568" s="13" t="s">
        <v>212</v>
      </c>
      <c r="O568" s="14" t="s">
        <v>212</v>
      </c>
    </row>
    <row r="569" spans="2:15" ht="15.75" x14ac:dyDescent="0.25">
      <c r="B569" s="11" t="s">
        <v>80</v>
      </c>
      <c r="C569" s="143">
        <v>1</v>
      </c>
      <c r="D569" s="144"/>
      <c r="E569" s="34" t="s">
        <v>59</v>
      </c>
      <c r="F569" s="30">
        <v>1.0848</v>
      </c>
      <c r="G569" s="13" t="s">
        <v>212</v>
      </c>
      <c r="H569" s="13" t="s">
        <v>212</v>
      </c>
      <c r="I569" s="13" t="s">
        <v>212</v>
      </c>
      <c r="J569" s="13" t="s">
        <v>212</v>
      </c>
      <c r="K569" s="13" t="s">
        <v>212</v>
      </c>
      <c r="L569" s="13" t="s">
        <v>212</v>
      </c>
      <c r="M569" s="13" t="s">
        <v>212</v>
      </c>
      <c r="N569" s="13" t="s">
        <v>212</v>
      </c>
      <c r="O569" s="14" t="s">
        <v>212</v>
      </c>
    </row>
    <row r="570" spans="2:15" ht="31.5" x14ac:dyDescent="0.25">
      <c r="B570" s="11" t="s">
        <v>81</v>
      </c>
      <c r="C570" s="143">
        <v>1</v>
      </c>
      <c r="D570" s="144"/>
      <c r="E570" s="34" t="s">
        <v>59</v>
      </c>
      <c r="F570" s="30" t="s">
        <v>59</v>
      </c>
      <c r="G570" s="13" t="s">
        <v>212</v>
      </c>
      <c r="H570" s="13" t="s">
        <v>212</v>
      </c>
      <c r="I570" s="13" t="s">
        <v>212</v>
      </c>
      <c r="J570" s="13" t="s">
        <v>212</v>
      </c>
      <c r="K570" s="13" t="s">
        <v>212</v>
      </c>
      <c r="L570" s="13" t="s">
        <v>212</v>
      </c>
      <c r="M570" s="13" t="s">
        <v>212</v>
      </c>
      <c r="N570" s="13" t="s">
        <v>212</v>
      </c>
      <c r="O570" s="14" t="s">
        <v>212</v>
      </c>
    </row>
    <row r="571" spans="2:15" ht="31.5" x14ac:dyDescent="0.25">
      <c r="B571" s="11" t="s">
        <v>82</v>
      </c>
      <c r="C571" s="143">
        <v>1</v>
      </c>
      <c r="D571" s="144"/>
      <c r="E571" s="34" t="s">
        <v>59</v>
      </c>
      <c r="F571" s="61" t="s">
        <v>59</v>
      </c>
      <c r="G571" s="13" t="s">
        <v>212</v>
      </c>
      <c r="H571" s="13" t="s">
        <v>212</v>
      </c>
      <c r="I571" s="13" t="s">
        <v>212</v>
      </c>
      <c r="J571" s="13" t="s">
        <v>212</v>
      </c>
      <c r="K571" s="13" t="s">
        <v>212</v>
      </c>
      <c r="L571" s="13" t="s">
        <v>212</v>
      </c>
      <c r="M571" s="13" t="s">
        <v>212</v>
      </c>
      <c r="N571" s="13" t="s">
        <v>212</v>
      </c>
      <c r="O571" s="14" t="s">
        <v>212</v>
      </c>
    </row>
    <row r="572" spans="2:15" ht="15.75" x14ac:dyDescent="0.25">
      <c r="B572" s="11" t="s">
        <v>66</v>
      </c>
      <c r="C572" s="143">
        <v>0.01</v>
      </c>
      <c r="D572" s="144"/>
      <c r="E572" s="34" t="s">
        <v>59</v>
      </c>
      <c r="F572" s="30" t="s">
        <v>59</v>
      </c>
      <c r="G572" s="13" t="s">
        <v>212</v>
      </c>
      <c r="H572" s="13" t="s">
        <v>212</v>
      </c>
      <c r="I572" s="13" t="s">
        <v>212</v>
      </c>
      <c r="J572" s="13" t="s">
        <v>212</v>
      </c>
      <c r="K572" s="13" t="s">
        <v>212</v>
      </c>
      <c r="L572" s="13" t="s">
        <v>212</v>
      </c>
      <c r="M572" s="13" t="s">
        <v>212</v>
      </c>
      <c r="N572" s="13" t="s">
        <v>212</v>
      </c>
      <c r="O572" s="14" t="s">
        <v>212</v>
      </c>
    </row>
    <row r="573" spans="2:15" ht="15.75" x14ac:dyDescent="0.25">
      <c r="B573" s="11" t="s">
        <v>75</v>
      </c>
      <c r="C573" s="143" t="s">
        <v>83</v>
      </c>
      <c r="D573" s="144"/>
      <c r="E573" s="34" t="s">
        <v>59</v>
      </c>
      <c r="F573" s="30">
        <v>0.105</v>
      </c>
      <c r="G573" s="13" t="s">
        <v>212</v>
      </c>
      <c r="H573" s="13" t="s">
        <v>212</v>
      </c>
      <c r="I573" s="13" t="s">
        <v>212</v>
      </c>
      <c r="J573" s="13" t="s">
        <v>212</v>
      </c>
      <c r="K573" s="13" t="s">
        <v>212</v>
      </c>
      <c r="L573" s="13" t="s">
        <v>212</v>
      </c>
      <c r="M573" s="13" t="s">
        <v>212</v>
      </c>
      <c r="N573" s="13" t="s">
        <v>212</v>
      </c>
      <c r="O573" s="14" t="s">
        <v>212</v>
      </c>
    </row>
    <row r="574" spans="2:15" ht="31.5" x14ac:dyDescent="0.25">
      <c r="B574" s="11" t="s">
        <v>106</v>
      </c>
      <c r="C574" s="143">
        <v>0.6</v>
      </c>
      <c r="D574" s="144"/>
      <c r="E574" s="30">
        <v>1.4443999999999999</v>
      </c>
      <c r="F574" s="30">
        <v>1.0784</v>
      </c>
      <c r="G574" s="13" t="s">
        <v>212</v>
      </c>
      <c r="H574" s="13" t="s">
        <v>212</v>
      </c>
      <c r="I574" s="13" t="s">
        <v>212</v>
      </c>
      <c r="J574" s="13" t="s">
        <v>212</v>
      </c>
      <c r="K574" s="13" t="s">
        <v>212</v>
      </c>
      <c r="L574" s="13" t="s">
        <v>212</v>
      </c>
      <c r="M574" s="13" t="s">
        <v>212</v>
      </c>
      <c r="N574" s="13" t="s">
        <v>212</v>
      </c>
      <c r="O574" s="14" t="s">
        <v>212</v>
      </c>
    </row>
    <row r="575" spans="2:15" ht="15.75" x14ac:dyDescent="0.25">
      <c r="B575" s="11" t="s">
        <v>85</v>
      </c>
      <c r="C575" s="143">
        <v>0.6</v>
      </c>
      <c r="D575" s="144"/>
      <c r="E575" s="30">
        <v>0</v>
      </c>
      <c r="F575" s="30">
        <v>9.8000000000000004E-2</v>
      </c>
      <c r="G575" s="13" t="s">
        <v>212</v>
      </c>
      <c r="H575" s="13" t="s">
        <v>212</v>
      </c>
      <c r="I575" s="13" t="s">
        <v>212</v>
      </c>
      <c r="J575" s="13" t="s">
        <v>212</v>
      </c>
      <c r="K575" s="13" t="s">
        <v>212</v>
      </c>
      <c r="L575" s="13" t="s">
        <v>212</v>
      </c>
      <c r="M575" s="13" t="s">
        <v>212</v>
      </c>
      <c r="N575" s="13" t="s">
        <v>212</v>
      </c>
      <c r="O575" s="14" t="s">
        <v>212</v>
      </c>
    </row>
    <row r="576" spans="2:15" ht="15.75" x14ac:dyDescent="0.25">
      <c r="B576" s="11" t="s">
        <v>107</v>
      </c>
      <c r="C576" s="143">
        <v>0.6</v>
      </c>
      <c r="D576" s="144"/>
      <c r="E576" s="30">
        <v>0.77780000000000005</v>
      </c>
      <c r="F576" s="30">
        <v>0.37880000000000003</v>
      </c>
      <c r="G576" s="13" t="s">
        <v>212</v>
      </c>
      <c r="H576" s="13" t="s">
        <v>212</v>
      </c>
      <c r="I576" s="13" t="s">
        <v>212</v>
      </c>
      <c r="J576" s="13" t="s">
        <v>212</v>
      </c>
      <c r="K576" s="13" t="s">
        <v>212</v>
      </c>
      <c r="L576" s="13" t="s">
        <v>212</v>
      </c>
      <c r="M576" s="13" t="s">
        <v>212</v>
      </c>
      <c r="N576" s="13" t="s">
        <v>212</v>
      </c>
      <c r="O576" s="14" t="s">
        <v>212</v>
      </c>
    </row>
    <row r="577" spans="2:15" ht="31.5" x14ac:dyDescent="0.25">
      <c r="B577" s="11" t="s">
        <v>87</v>
      </c>
      <c r="C577" s="143">
        <v>0.4</v>
      </c>
      <c r="D577" s="144"/>
      <c r="E577" s="30">
        <v>1.2184999999999999</v>
      </c>
      <c r="F577" s="30">
        <v>1.2566999999999999</v>
      </c>
      <c r="G577" s="13" t="s">
        <v>212</v>
      </c>
      <c r="H577" s="13" t="s">
        <v>212</v>
      </c>
      <c r="I577" s="13" t="s">
        <v>212</v>
      </c>
      <c r="J577" s="13" t="s">
        <v>212</v>
      </c>
      <c r="K577" s="13" t="s">
        <v>212</v>
      </c>
      <c r="L577" s="13" t="s">
        <v>212</v>
      </c>
      <c r="M577" s="13" t="s">
        <v>212</v>
      </c>
      <c r="N577" s="13" t="s">
        <v>212</v>
      </c>
      <c r="O577" s="14" t="s">
        <v>212</v>
      </c>
    </row>
    <row r="578" spans="2:15" ht="31.5" x14ac:dyDescent="0.25">
      <c r="B578" s="11" t="s">
        <v>88</v>
      </c>
      <c r="C578" s="143">
        <v>0.95</v>
      </c>
      <c r="D578" s="144"/>
      <c r="E578" s="30">
        <v>0.55730000000000002</v>
      </c>
      <c r="F578" s="30">
        <v>1.5467</v>
      </c>
      <c r="G578" s="13" t="s">
        <v>212</v>
      </c>
      <c r="H578" s="13" t="s">
        <v>212</v>
      </c>
      <c r="I578" s="13" t="s">
        <v>212</v>
      </c>
      <c r="J578" s="13" t="s">
        <v>212</v>
      </c>
      <c r="K578" s="13" t="s">
        <v>212</v>
      </c>
      <c r="L578" s="13" t="s">
        <v>212</v>
      </c>
      <c r="M578" s="13" t="s">
        <v>212</v>
      </c>
      <c r="N578" s="13" t="s">
        <v>212</v>
      </c>
      <c r="O578" s="14" t="s">
        <v>212</v>
      </c>
    </row>
    <row r="579" spans="2:15" ht="15.75" x14ac:dyDescent="0.25">
      <c r="B579" s="11" t="s">
        <v>108</v>
      </c>
      <c r="C579" s="143" t="s">
        <v>90</v>
      </c>
      <c r="D579" s="144"/>
      <c r="E579" s="30">
        <v>1</v>
      </c>
      <c r="F579" s="30">
        <v>1</v>
      </c>
      <c r="G579" s="13" t="s">
        <v>212</v>
      </c>
      <c r="H579" s="13" t="s">
        <v>212</v>
      </c>
      <c r="I579" s="13" t="s">
        <v>212</v>
      </c>
      <c r="J579" s="13" t="s">
        <v>212</v>
      </c>
      <c r="K579" s="13" t="s">
        <v>212</v>
      </c>
      <c r="L579" s="13" t="s">
        <v>212</v>
      </c>
      <c r="M579" s="13" t="s">
        <v>212</v>
      </c>
      <c r="N579" s="13" t="s">
        <v>212</v>
      </c>
      <c r="O579" s="14" t="s">
        <v>212</v>
      </c>
    </row>
    <row r="580" spans="2:15" ht="15.75" x14ac:dyDescent="0.25">
      <c r="B580" s="11" t="s">
        <v>109</v>
      </c>
      <c r="C580" s="143" t="s">
        <v>110</v>
      </c>
      <c r="D580" s="144"/>
      <c r="E580" s="30">
        <v>1.9547000000000001</v>
      </c>
      <c r="F580" s="30">
        <v>1.9547000000000001</v>
      </c>
      <c r="G580" s="13" t="s">
        <v>212</v>
      </c>
      <c r="H580" s="13" t="s">
        <v>212</v>
      </c>
      <c r="I580" s="13" t="s">
        <v>212</v>
      </c>
      <c r="J580" s="13" t="s">
        <v>212</v>
      </c>
      <c r="K580" s="13" t="s">
        <v>212</v>
      </c>
      <c r="L580" s="13" t="s">
        <v>212</v>
      </c>
      <c r="M580" s="13" t="s">
        <v>212</v>
      </c>
      <c r="N580" s="13" t="s">
        <v>212</v>
      </c>
      <c r="O580" s="14" t="s">
        <v>212</v>
      </c>
    </row>
    <row r="581" spans="2:15" ht="15.75" x14ac:dyDescent="0.25">
      <c r="B581" s="11" t="s">
        <v>67</v>
      </c>
      <c r="C581" s="143">
        <v>0.13</v>
      </c>
      <c r="D581" s="144"/>
      <c r="E581" s="30">
        <v>7.7000000000000002E-3</v>
      </c>
      <c r="F581" s="30">
        <v>1.8700000000000001E-2</v>
      </c>
      <c r="G581" s="13" t="s">
        <v>212</v>
      </c>
      <c r="H581" s="13" t="s">
        <v>212</v>
      </c>
      <c r="I581" s="13" t="s">
        <v>212</v>
      </c>
      <c r="J581" s="13" t="s">
        <v>212</v>
      </c>
      <c r="K581" s="13" t="s">
        <v>212</v>
      </c>
      <c r="L581" s="13" t="s">
        <v>212</v>
      </c>
      <c r="M581" s="13" t="s">
        <v>212</v>
      </c>
      <c r="N581" s="13" t="s">
        <v>212</v>
      </c>
      <c r="O581" s="14" t="s">
        <v>212</v>
      </c>
    </row>
    <row r="582" spans="2:15" ht="15.75" x14ac:dyDescent="0.25">
      <c r="B582" s="11" t="s">
        <v>68</v>
      </c>
      <c r="C582" s="143" t="s">
        <v>93</v>
      </c>
      <c r="D582" s="144"/>
      <c r="E582" s="30">
        <v>1.1348</v>
      </c>
      <c r="F582" s="30">
        <v>0.7944</v>
      </c>
      <c r="G582" s="13" t="s">
        <v>212</v>
      </c>
      <c r="H582" s="13" t="s">
        <v>212</v>
      </c>
      <c r="I582" s="13" t="s">
        <v>212</v>
      </c>
      <c r="J582" s="13" t="s">
        <v>212</v>
      </c>
      <c r="K582" s="13" t="s">
        <v>212</v>
      </c>
      <c r="L582" s="13" t="s">
        <v>212</v>
      </c>
      <c r="M582" s="13" t="s">
        <v>212</v>
      </c>
      <c r="N582" s="13" t="s">
        <v>212</v>
      </c>
      <c r="O582" s="14" t="s">
        <v>212</v>
      </c>
    </row>
    <row r="583" spans="2:15" ht="31.5" x14ac:dyDescent="0.25">
      <c r="B583" s="11" t="s">
        <v>111</v>
      </c>
      <c r="C583" s="143">
        <v>0.5</v>
      </c>
      <c r="D583" s="144"/>
      <c r="E583" s="30">
        <v>139.02000000000001</v>
      </c>
      <c r="F583" s="30">
        <v>1.3954</v>
      </c>
      <c r="G583" s="13" t="s">
        <v>212</v>
      </c>
      <c r="H583" s="13" t="s">
        <v>212</v>
      </c>
      <c r="I583" s="13" t="s">
        <v>212</v>
      </c>
      <c r="J583" s="13" t="s">
        <v>212</v>
      </c>
      <c r="K583" s="13" t="s">
        <v>212</v>
      </c>
      <c r="L583" s="13" t="s">
        <v>212</v>
      </c>
      <c r="M583" s="13" t="s">
        <v>212</v>
      </c>
      <c r="N583" s="13" t="s">
        <v>212</v>
      </c>
      <c r="O583" s="14" t="s">
        <v>212</v>
      </c>
    </row>
    <row r="584" spans="2:15" ht="15.75" x14ac:dyDescent="0.25">
      <c r="B584" s="11" t="s">
        <v>70</v>
      </c>
      <c r="C584" s="143">
        <v>0.5</v>
      </c>
      <c r="D584" s="144"/>
      <c r="E584" s="30" t="s">
        <v>59</v>
      </c>
      <c r="F584" s="30">
        <v>0.32250000000000001</v>
      </c>
      <c r="G584" s="13" t="s">
        <v>212</v>
      </c>
      <c r="H584" s="13" t="s">
        <v>212</v>
      </c>
      <c r="I584" s="13" t="s">
        <v>212</v>
      </c>
      <c r="J584" s="13" t="s">
        <v>212</v>
      </c>
      <c r="K584" s="13" t="s">
        <v>212</v>
      </c>
      <c r="L584" s="13" t="s">
        <v>212</v>
      </c>
      <c r="M584" s="13" t="s">
        <v>212</v>
      </c>
      <c r="N584" s="13" t="s">
        <v>212</v>
      </c>
      <c r="O584" s="14" t="s">
        <v>212</v>
      </c>
    </row>
    <row r="585" spans="2:15" ht="15.75" x14ac:dyDescent="0.25">
      <c r="B585" s="11" t="s">
        <v>96</v>
      </c>
      <c r="C585" s="143" t="s">
        <v>97</v>
      </c>
      <c r="D585" s="144"/>
      <c r="E585" s="30">
        <v>0.93740000000000001</v>
      </c>
      <c r="F585" s="30">
        <v>0.92110000000000003</v>
      </c>
      <c r="G585" s="13" t="s">
        <v>212</v>
      </c>
      <c r="H585" s="13" t="s">
        <v>212</v>
      </c>
      <c r="I585" s="13" t="s">
        <v>212</v>
      </c>
      <c r="J585" s="13" t="s">
        <v>212</v>
      </c>
      <c r="K585" s="13" t="s">
        <v>212</v>
      </c>
      <c r="L585" s="13" t="s">
        <v>212</v>
      </c>
      <c r="M585" s="13" t="s">
        <v>212</v>
      </c>
      <c r="N585" s="13" t="s">
        <v>212</v>
      </c>
      <c r="O585" s="14" t="s">
        <v>212</v>
      </c>
    </row>
    <row r="586" spans="2:15" ht="15.75" x14ac:dyDescent="0.25">
      <c r="B586" s="11" t="s">
        <v>98</v>
      </c>
      <c r="C586" s="143" t="s">
        <v>99</v>
      </c>
      <c r="D586" s="144"/>
      <c r="E586" s="30">
        <v>0.81010000000000004</v>
      </c>
      <c r="F586" s="30">
        <v>0.72499999999999998</v>
      </c>
      <c r="G586" s="13" t="s">
        <v>212</v>
      </c>
      <c r="H586" s="13" t="s">
        <v>212</v>
      </c>
      <c r="I586" s="13" t="s">
        <v>212</v>
      </c>
      <c r="J586" s="13" t="s">
        <v>212</v>
      </c>
      <c r="K586" s="13" t="s">
        <v>212</v>
      </c>
      <c r="L586" s="13" t="s">
        <v>212</v>
      </c>
      <c r="M586" s="13" t="s">
        <v>212</v>
      </c>
      <c r="N586" s="13" t="s">
        <v>212</v>
      </c>
      <c r="O586" s="14" t="s">
        <v>212</v>
      </c>
    </row>
    <row r="587" spans="2:15" ht="15.75" x14ac:dyDescent="0.25">
      <c r="B587" s="11" t="s">
        <v>100</v>
      </c>
      <c r="C587" s="143" t="s">
        <v>101</v>
      </c>
      <c r="D587" s="144"/>
      <c r="E587" s="30">
        <v>1</v>
      </c>
      <c r="F587" s="30">
        <v>9.2012999999999998</v>
      </c>
      <c r="G587" s="13" t="s">
        <v>212</v>
      </c>
      <c r="H587" s="13" t="s">
        <v>212</v>
      </c>
      <c r="I587" s="13" t="s">
        <v>212</v>
      </c>
      <c r="J587" s="13" t="s">
        <v>212</v>
      </c>
      <c r="K587" s="13" t="s">
        <v>212</v>
      </c>
      <c r="L587" s="13" t="s">
        <v>212</v>
      </c>
      <c r="M587" s="13" t="s">
        <v>212</v>
      </c>
      <c r="N587" s="13" t="s">
        <v>212</v>
      </c>
      <c r="O587" s="14" t="s">
        <v>212</v>
      </c>
    </row>
    <row r="588" spans="2:15" ht="15.75" x14ac:dyDescent="0.25">
      <c r="B588" s="11" t="s">
        <v>102</v>
      </c>
      <c r="C588" s="143">
        <v>0.01</v>
      </c>
      <c r="D588" s="144"/>
      <c r="E588" s="30">
        <v>4.9799999999999997E-2</v>
      </c>
      <c r="F588" s="30">
        <v>0.21</v>
      </c>
      <c r="G588" s="13" t="s">
        <v>212</v>
      </c>
      <c r="H588" s="13" t="s">
        <v>212</v>
      </c>
      <c r="I588" s="13" t="s">
        <v>212</v>
      </c>
      <c r="J588" s="13" t="s">
        <v>212</v>
      </c>
      <c r="K588" s="13" t="s">
        <v>212</v>
      </c>
      <c r="L588" s="13" t="s">
        <v>212</v>
      </c>
      <c r="M588" s="13" t="s">
        <v>212</v>
      </c>
      <c r="N588" s="13" t="s">
        <v>212</v>
      </c>
      <c r="O588" s="14" t="s">
        <v>212</v>
      </c>
    </row>
    <row r="589" spans="2:15" ht="32.25" thickBot="1" x14ac:dyDescent="0.3">
      <c r="B589" s="18" t="s">
        <v>112</v>
      </c>
      <c r="C589" s="133">
        <v>0.5</v>
      </c>
      <c r="D589" s="134"/>
      <c r="E589" s="33">
        <v>1.2341</v>
      </c>
      <c r="F589" s="33">
        <v>1.3873</v>
      </c>
      <c r="G589" s="20" t="s">
        <v>212</v>
      </c>
      <c r="H589" s="20" t="s">
        <v>212</v>
      </c>
      <c r="I589" s="20" t="s">
        <v>212</v>
      </c>
      <c r="J589" s="20" t="s">
        <v>212</v>
      </c>
      <c r="K589" s="20" t="s">
        <v>212</v>
      </c>
      <c r="L589" s="20" t="s">
        <v>212</v>
      </c>
      <c r="M589" s="20" t="s">
        <v>212</v>
      </c>
      <c r="N589" s="20" t="s">
        <v>212</v>
      </c>
      <c r="O589" s="21" t="s">
        <v>212</v>
      </c>
    </row>
    <row r="590" spans="2:15" ht="15.75" thickBot="1" x14ac:dyDescent="0.3"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</row>
    <row r="591" spans="2:15" x14ac:dyDescent="0.25">
      <c r="B591" s="164" t="s">
        <v>196</v>
      </c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6"/>
    </row>
    <row r="592" spans="2:15" x14ac:dyDescent="0.25">
      <c r="B592" s="195" t="s">
        <v>5</v>
      </c>
      <c r="C592" s="141" t="s">
        <v>46</v>
      </c>
      <c r="D592" s="137"/>
      <c r="E592" s="152" t="s">
        <v>47</v>
      </c>
      <c r="F592" s="152" t="s">
        <v>48</v>
      </c>
      <c r="G592" s="152" t="s">
        <v>49</v>
      </c>
      <c r="H592" s="152" t="s">
        <v>50</v>
      </c>
      <c r="I592" s="152" t="s">
        <v>51</v>
      </c>
      <c r="J592" s="152" t="s">
        <v>52</v>
      </c>
      <c r="K592" s="152" t="s">
        <v>53</v>
      </c>
      <c r="L592" s="152" t="s">
        <v>54</v>
      </c>
      <c r="M592" s="152" t="s">
        <v>55</v>
      </c>
      <c r="N592" s="152" t="s">
        <v>56</v>
      </c>
      <c r="O592" s="184" t="s">
        <v>57</v>
      </c>
    </row>
    <row r="593" spans="2:15" x14ac:dyDescent="0.25">
      <c r="B593" s="195"/>
      <c r="C593" s="142"/>
      <c r="D593" s="140"/>
      <c r="E593" s="152"/>
      <c r="F593" s="152"/>
      <c r="G593" s="152"/>
      <c r="H593" s="152"/>
      <c r="I593" s="152"/>
      <c r="J593" s="152"/>
      <c r="K593" s="152"/>
      <c r="L593" s="152"/>
      <c r="M593" s="152"/>
      <c r="N593" s="152"/>
      <c r="O593" s="184"/>
    </row>
    <row r="594" spans="2:15" ht="15.75" x14ac:dyDescent="0.25">
      <c r="B594" s="11" t="s">
        <v>114</v>
      </c>
      <c r="C594" s="143">
        <v>1</v>
      </c>
      <c r="D594" s="144"/>
      <c r="E594" s="36">
        <v>1.0170999999999999</v>
      </c>
      <c r="F594" s="36">
        <v>1.0170999999999999</v>
      </c>
      <c r="G594" s="13" t="s">
        <v>212</v>
      </c>
      <c r="H594" s="13" t="s">
        <v>212</v>
      </c>
      <c r="I594" s="13" t="s">
        <v>212</v>
      </c>
      <c r="J594" s="13" t="s">
        <v>212</v>
      </c>
      <c r="K594" s="13" t="s">
        <v>212</v>
      </c>
      <c r="L594" s="13" t="s">
        <v>212</v>
      </c>
      <c r="M594" s="13" t="s">
        <v>212</v>
      </c>
      <c r="N594" s="13" t="s">
        <v>212</v>
      </c>
      <c r="O594" s="14" t="s">
        <v>212</v>
      </c>
    </row>
    <row r="595" spans="2:15" ht="15.75" x14ac:dyDescent="0.25">
      <c r="B595" s="11" t="s">
        <v>80</v>
      </c>
      <c r="C595" s="143">
        <v>1</v>
      </c>
      <c r="D595" s="144"/>
      <c r="E595" s="36" t="s">
        <v>59</v>
      </c>
      <c r="F595" s="36">
        <v>0.80279999999999996</v>
      </c>
      <c r="G595" s="13" t="s">
        <v>212</v>
      </c>
      <c r="H595" s="13" t="s">
        <v>212</v>
      </c>
      <c r="I595" s="13" t="s">
        <v>212</v>
      </c>
      <c r="J595" s="13" t="s">
        <v>212</v>
      </c>
      <c r="K595" s="13" t="s">
        <v>212</v>
      </c>
      <c r="L595" s="13" t="s">
        <v>212</v>
      </c>
      <c r="M595" s="13" t="s">
        <v>212</v>
      </c>
      <c r="N595" s="13" t="s">
        <v>212</v>
      </c>
      <c r="O595" s="14" t="s">
        <v>212</v>
      </c>
    </row>
    <row r="596" spans="2:15" ht="31.5" x14ac:dyDescent="0.25">
      <c r="B596" s="11" t="s">
        <v>115</v>
      </c>
      <c r="C596" s="143">
        <v>1</v>
      </c>
      <c r="D596" s="144"/>
      <c r="E596" s="36" t="s">
        <v>59</v>
      </c>
      <c r="F596" s="36" t="s">
        <v>59</v>
      </c>
      <c r="G596" s="13" t="s">
        <v>212</v>
      </c>
      <c r="H596" s="13" t="s">
        <v>212</v>
      </c>
      <c r="I596" s="13" t="s">
        <v>212</v>
      </c>
      <c r="J596" s="13" t="s">
        <v>212</v>
      </c>
      <c r="K596" s="13" t="s">
        <v>212</v>
      </c>
      <c r="L596" s="13" t="s">
        <v>212</v>
      </c>
      <c r="M596" s="13" t="s">
        <v>212</v>
      </c>
      <c r="N596" s="13" t="s">
        <v>212</v>
      </c>
      <c r="O596" s="14" t="s">
        <v>212</v>
      </c>
    </row>
    <row r="597" spans="2:15" ht="31.5" x14ac:dyDescent="0.25">
      <c r="B597" s="11" t="s">
        <v>116</v>
      </c>
      <c r="C597" s="143">
        <v>1</v>
      </c>
      <c r="D597" s="144"/>
      <c r="E597" s="36" t="s">
        <v>59</v>
      </c>
      <c r="F597" s="36" t="s">
        <v>59</v>
      </c>
      <c r="G597" s="13" t="s">
        <v>212</v>
      </c>
      <c r="H597" s="13" t="s">
        <v>212</v>
      </c>
      <c r="I597" s="13" t="s">
        <v>212</v>
      </c>
      <c r="J597" s="13" t="s">
        <v>212</v>
      </c>
      <c r="K597" s="13" t="s">
        <v>212</v>
      </c>
      <c r="L597" s="13" t="s">
        <v>212</v>
      </c>
      <c r="M597" s="13" t="s">
        <v>212</v>
      </c>
      <c r="N597" s="13" t="s">
        <v>212</v>
      </c>
      <c r="O597" s="14" t="s">
        <v>212</v>
      </c>
    </row>
    <row r="598" spans="2:15" ht="15.75" x14ac:dyDescent="0.25">
      <c r="B598" s="11" t="s">
        <v>66</v>
      </c>
      <c r="C598" s="143">
        <v>0.01</v>
      </c>
      <c r="D598" s="144"/>
      <c r="E598" s="36" t="s">
        <v>59</v>
      </c>
      <c r="F598" s="36" t="s">
        <v>59</v>
      </c>
      <c r="G598" s="13" t="s">
        <v>212</v>
      </c>
      <c r="H598" s="13" t="s">
        <v>212</v>
      </c>
      <c r="I598" s="13" t="s">
        <v>212</v>
      </c>
      <c r="J598" s="13" t="s">
        <v>212</v>
      </c>
      <c r="K598" s="13" t="s">
        <v>212</v>
      </c>
      <c r="L598" s="13" t="s">
        <v>212</v>
      </c>
      <c r="M598" s="13" t="s">
        <v>212</v>
      </c>
      <c r="N598" s="13" t="s">
        <v>212</v>
      </c>
      <c r="O598" s="14" t="s">
        <v>212</v>
      </c>
    </row>
    <row r="599" spans="2:15" ht="15.75" x14ac:dyDescent="0.25">
      <c r="B599" s="11" t="s">
        <v>75</v>
      </c>
      <c r="C599" s="143" t="s">
        <v>76</v>
      </c>
      <c r="D599" s="144"/>
      <c r="E599" s="36" t="s">
        <v>59</v>
      </c>
      <c r="F599" s="36">
        <v>-0.8</v>
      </c>
      <c r="G599" s="13" t="s">
        <v>212</v>
      </c>
      <c r="H599" s="13" t="s">
        <v>212</v>
      </c>
      <c r="I599" s="13" t="s">
        <v>212</v>
      </c>
      <c r="J599" s="13" t="s">
        <v>212</v>
      </c>
      <c r="K599" s="13" t="s">
        <v>212</v>
      </c>
      <c r="L599" s="13" t="s">
        <v>212</v>
      </c>
      <c r="M599" s="13" t="s">
        <v>212</v>
      </c>
      <c r="N599" s="13" t="s">
        <v>212</v>
      </c>
      <c r="O599" s="14" t="s">
        <v>212</v>
      </c>
    </row>
    <row r="600" spans="2:15" ht="31.5" x14ac:dyDescent="0.25">
      <c r="B600" s="11" t="s">
        <v>106</v>
      </c>
      <c r="C600" s="143">
        <v>0.6</v>
      </c>
      <c r="D600" s="144"/>
      <c r="E600" s="36">
        <v>1.25</v>
      </c>
      <c r="F600" s="36">
        <v>1.381</v>
      </c>
      <c r="G600" s="13" t="s">
        <v>212</v>
      </c>
      <c r="H600" s="13" t="s">
        <v>212</v>
      </c>
      <c r="I600" s="13" t="s">
        <v>212</v>
      </c>
      <c r="J600" s="13" t="s">
        <v>212</v>
      </c>
      <c r="K600" s="13" t="s">
        <v>212</v>
      </c>
      <c r="L600" s="13" t="s">
        <v>212</v>
      </c>
      <c r="M600" s="13" t="s">
        <v>212</v>
      </c>
      <c r="N600" s="13" t="s">
        <v>212</v>
      </c>
      <c r="O600" s="14" t="s">
        <v>212</v>
      </c>
    </row>
    <row r="601" spans="2:15" ht="15.75" x14ac:dyDescent="0.25">
      <c r="B601" s="11" t="s">
        <v>85</v>
      </c>
      <c r="C601" s="143">
        <v>0.6</v>
      </c>
      <c r="D601" s="144"/>
      <c r="E601" s="36">
        <v>0.71</v>
      </c>
      <c r="F601" s="36">
        <v>1</v>
      </c>
      <c r="G601" s="13" t="s">
        <v>212</v>
      </c>
      <c r="H601" s="13" t="s">
        <v>212</v>
      </c>
      <c r="I601" s="13" t="s">
        <v>212</v>
      </c>
      <c r="J601" s="13" t="s">
        <v>212</v>
      </c>
      <c r="K601" s="13" t="s">
        <v>212</v>
      </c>
      <c r="L601" s="13" t="s">
        <v>212</v>
      </c>
      <c r="M601" s="13" t="s">
        <v>212</v>
      </c>
      <c r="N601" s="13" t="s">
        <v>212</v>
      </c>
      <c r="O601" s="14" t="s">
        <v>212</v>
      </c>
    </row>
    <row r="602" spans="2:15" ht="15.75" x14ac:dyDescent="0.25">
      <c r="B602" s="11" t="s">
        <v>117</v>
      </c>
      <c r="C602" s="143">
        <v>0.6</v>
      </c>
      <c r="D602" s="144"/>
      <c r="E602" s="36">
        <v>1.19</v>
      </c>
      <c r="F602" s="36">
        <v>2.3683999999999998</v>
      </c>
      <c r="G602" s="13" t="s">
        <v>212</v>
      </c>
      <c r="H602" s="13" t="s">
        <v>212</v>
      </c>
      <c r="I602" s="13" t="s">
        <v>212</v>
      </c>
      <c r="J602" s="13" t="s">
        <v>212</v>
      </c>
      <c r="K602" s="13" t="s">
        <v>212</v>
      </c>
      <c r="L602" s="13" t="s">
        <v>212</v>
      </c>
      <c r="M602" s="13" t="s">
        <v>212</v>
      </c>
      <c r="N602" s="13" t="s">
        <v>212</v>
      </c>
      <c r="O602" s="14" t="s">
        <v>212</v>
      </c>
    </row>
    <row r="603" spans="2:15" ht="31.5" x14ac:dyDescent="0.25">
      <c r="B603" s="11" t="s">
        <v>118</v>
      </c>
      <c r="C603" s="143">
        <v>0.4</v>
      </c>
      <c r="D603" s="144"/>
      <c r="E603" s="36">
        <v>1.29</v>
      </c>
      <c r="F603" s="36">
        <v>1.2816000000000001</v>
      </c>
      <c r="G603" s="13" t="s">
        <v>212</v>
      </c>
      <c r="H603" s="13" t="s">
        <v>212</v>
      </c>
      <c r="I603" s="13" t="s">
        <v>212</v>
      </c>
      <c r="J603" s="13" t="s">
        <v>212</v>
      </c>
      <c r="K603" s="13" t="s">
        <v>212</v>
      </c>
      <c r="L603" s="13" t="s">
        <v>212</v>
      </c>
      <c r="M603" s="13" t="s">
        <v>212</v>
      </c>
      <c r="N603" s="13" t="s">
        <v>212</v>
      </c>
      <c r="O603" s="14" t="s">
        <v>212</v>
      </c>
    </row>
    <row r="604" spans="2:15" ht="31.5" x14ac:dyDescent="0.25">
      <c r="B604" s="11" t="s">
        <v>88</v>
      </c>
      <c r="C604" s="143">
        <v>0.95</v>
      </c>
      <c r="D604" s="144"/>
      <c r="E604" s="36">
        <v>0.28999999999999998</v>
      </c>
      <c r="F604" s="36">
        <v>0.94740000000000002</v>
      </c>
      <c r="G604" s="13" t="s">
        <v>212</v>
      </c>
      <c r="H604" s="13" t="s">
        <v>212</v>
      </c>
      <c r="I604" s="13" t="s">
        <v>212</v>
      </c>
      <c r="J604" s="13" t="s">
        <v>212</v>
      </c>
      <c r="K604" s="13" t="s">
        <v>212</v>
      </c>
      <c r="L604" s="13" t="s">
        <v>212</v>
      </c>
      <c r="M604" s="13" t="s">
        <v>212</v>
      </c>
      <c r="N604" s="13" t="s">
        <v>212</v>
      </c>
      <c r="O604" s="14" t="s">
        <v>212</v>
      </c>
    </row>
    <row r="605" spans="2:15" ht="15.75" x14ac:dyDescent="0.25">
      <c r="B605" s="11" t="s">
        <v>108</v>
      </c>
      <c r="C605" s="143" t="s">
        <v>90</v>
      </c>
      <c r="D605" s="144"/>
      <c r="E605" s="36">
        <v>1</v>
      </c>
      <c r="F605" s="36">
        <v>1</v>
      </c>
      <c r="G605" s="13" t="s">
        <v>212</v>
      </c>
      <c r="H605" s="13" t="s">
        <v>212</v>
      </c>
      <c r="I605" s="13" t="s">
        <v>212</v>
      </c>
      <c r="J605" s="13" t="s">
        <v>212</v>
      </c>
      <c r="K605" s="13" t="s">
        <v>212</v>
      </c>
      <c r="L605" s="13" t="s">
        <v>212</v>
      </c>
      <c r="M605" s="13" t="s">
        <v>212</v>
      </c>
      <c r="N605" s="13" t="s">
        <v>212</v>
      </c>
      <c r="O605" s="14" t="s">
        <v>212</v>
      </c>
    </row>
    <row r="606" spans="2:15" ht="15.75" x14ac:dyDescent="0.25">
      <c r="B606" s="11" t="s">
        <v>109</v>
      </c>
      <c r="C606" s="143" t="s">
        <v>110</v>
      </c>
      <c r="D606" s="144"/>
      <c r="E606" s="36">
        <v>1.69</v>
      </c>
      <c r="F606" s="36">
        <v>1.6927000000000001</v>
      </c>
      <c r="G606" s="13" t="s">
        <v>212</v>
      </c>
      <c r="H606" s="13" t="s">
        <v>212</v>
      </c>
      <c r="I606" s="13" t="s">
        <v>212</v>
      </c>
      <c r="J606" s="13" t="s">
        <v>212</v>
      </c>
      <c r="K606" s="13" t="s">
        <v>212</v>
      </c>
      <c r="L606" s="13" t="s">
        <v>212</v>
      </c>
      <c r="M606" s="13" t="s">
        <v>212</v>
      </c>
      <c r="N606" s="13" t="s">
        <v>212</v>
      </c>
      <c r="O606" s="14" t="s">
        <v>212</v>
      </c>
    </row>
    <row r="607" spans="2:15" ht="15.75" x14ac:dyDescent="0.25">
      <c r="B607" s="11" t="s">
        <v>67</v>
      </c>
      <c r="C607" s="143">
        <v>0.13</v>
      </c>
      <c r="D607" s="144"/>
      <c r="E607" s="36">
        <v>3.3E-3</v>
      </c>
      <c r="F607" s="36">
        <v>5.8999999999999997E-2</v>
      </c>
      <c r="G607" s="13" t="s">
        <v>212</v>
      </c>
      <c r="H607" s="13" t="s">
        <v>212</v>
      </c>
      <c r="I607" s="13" t="s">
        <v>212</v>
      </c>
      <c r="J607" s="13" t="s">
        <v>212</v>
      </c>
      <c r="K607" s="13" t="s">
        <v>212</v>
      </c>
      <c r="L607" s="13" t="s">
        <v>212</v>
      </c>
      <c r="M607" s="13" t="s">
        <v>212</v>
      </c>
      <c r="N607" s="13" t="s">
        <v>212</v>
      </c>
      <c r="O607" s="14" t="s">
        <v>212</v>
      </c>
    </row>
    <row r="608" spans="2:15" ht="15.75" x14ac:dyDescent="0.25">
      <c r="B608" s="11" t="s">
        <v>68</v>
      </c>
      <c r="C608" s="143" t="s">
        <v>93</v>
      </c>
      <c r="D608" s="144"/>
      <c r="E608" s="36">
        <v>1.59</v>
      </c>
      <c r="F608" s="36">
        <v>1.0295000000000001</v>
      </c>
      <c r="G608" s="13" t="s">
        <v>212</v>
      </c>
      <c r="H608" s="13" t="s">
        <v>212</v>
      </c>
      <c r="I608" s="13" t="s">
        <v>212</v>
      </c>
      <c r="J608" s="13" t="s">
        <v>212</v>
      </c>
      <c r="K608" s="13" t="s">
        <v>212</v>
      </c>
      <c r="L608" s="13" t="s">
        <v>212</v>
      </c>
      <c r="M608" s="13" t="s">
        <v>212</v>
      </c>
      <c r="N608" s="13" t="s">
        <v>212</v>
      </c>
      <c r="O608" s="14" t="s">
        <v>212</v>
      </c>
    </row>
    <row r="609" spans="2:15" ht="31.5" x14ac:dyDescent="0.25">
      <c r="B609" s="11" t="s">
        <v>111</v>
      </c>
      <c r="C609" s="143">
        <v>0.5</v>
      </c>
      <c r="D609" s="144"/>
      <c r="E609" s="36">
        <v>1.39</v>
      </c>
      <c r="F609" s="36">
        <v>1.3871</v>
      </c>
      <c r="G609" s="13" t="s">
        <v>212</v>
      </c>
      <c r="H609" s="13" t="s">
        <v>212</v>
      </c>
      <c r="I609" s="13" t="s">
        <v>212</v>
      </c>
      <c r="J609" s="13" t="s">
        <v>212</v>
      </c>
      <c r="K609" s="13" t="s">
        <v>212</v>
      </c>
      <c r="L609" s="13" t="s">
        <v>212</v>
      </c>
      <c r="M609" s="13" t="s">
        <v>212</v>
      </c>
      <c r="N609" s="13" t="s">
        <v>212</v>
      </c>
      <c r="O609" s="14" t="s">
        <v>212</v>
      </c>
    </row>
    <row r="610" spans="2:15" ht="15.75" x14ac:dyDescent="0.25">
      <c r="B610" s="11" t="s">
        <v>70</v>
      </c>
      <c r="C610" s="143">
        <v>0.5</v>
      </c>
      <c r="D610" s="144"/>
      <c r="E610" s="36" t="s">
        <v>59</v>
      </c>
      <c r="F610" s="36">
        <v>0.19350000000000001</v>
      </c>
      <c r="G610" s="13" t="s">
        <v>212</v>
      </c>
      <c r="H610" s="13" t="s">
        <v>212</v>
      </c>
      <c r="I610" s="13" t="s">
        <v>212</v>
      </c>
      <c r="J610" s="13" t="s">
        <v>212</v>
      </c>
      <c r="K610" s="13" t="s">
        <v>212</v>
      </c>
      <c r="L610" s="13" t="s">
        <v>212</v>
      </c>
      <c r="M610" s="13" t="s">
        <v>212</v>
      </c>
      <c r="N610" s="13" t="s">
        <v>212</v>
      </c>
      <c r="O610" s="14" t="s">
        <v>212</v>
      </c>
    </row>
    <row r="611" spans="2:15" ht="15.75" x14ac:dyDescent="0.25">
      <c r="B611" s="11" t="s">
        <v>96</v>
      </c>
      <c r="C611" s="143" t="s">
        <v>97</v>
      </c>
      <c r="D611" s="144"/>
      <c r="E611" s="36">
        <v>0.85</v>
      </c>
      <c r="F611" s="36">
        <v>0.83460000000000001</v>
      </c>
      <c r="G611" s="13" t="s">
        <v>212</v>
      </c>
      <c r="H611" s="13" t="s">
        <v>212</v>
      </c>
      <c r="I611" s="13" t="s">
        <v>212</v>
      </c>
      <c r="J611" s="13" t="s">
        <v>212</v>
      </c>
      <c r="K611" s="13" t="s">
        <v>212</v>
      </c>
      <c r="L611" s="13" t="s">
        <v>212</v>
      </c>
      <c r="M611" s="13" t="s">
        <v>212</v>
      </c>
      <c r="N611" s="13" t="s">
        <v>212</v>
      </c>
      <c r="O611" s="14" t="s">
        <v>212</v>
      </c>
    </row>
    <row r="612" spans="2:15" ht="15.75" x14ac:dyDescent="0.25">
      <c r="B612" s="11" t="s">
        <v>98</v>
      </c>
      <c r="C612" s="143" t="s">
        <v>99</v>
      </c>
      <c r="D612" s="144"/>
      <c r="E612" s="36">
        <v>1</v>
      </c>
      <c r="F612" s="36">
        <v>0.93979999999999997</v>
      </c>
      <c r="G612" s="13" t="s">
        <v>212</v>
      </c>
      <c r="H612" s="13" t="s">
        <v>212</v>
      </c>
      <c r="I612" s="13" t="s">
        <v>212</v>
      </c>
      <c r="J612" s="13" t="s">
        <v>212</v>
      </c>
      <c r="K612" s="13" t="s">
        <v>212</v>
      </c>
      <c r="L612" s="13" t="s">
        <v>212</v>
      </c>
      <c r="M612" s="13" t="s">
        <v>212</v>
      </c>
      <c r="N612" s="13" t="s">
        <v>212</v>
      </c>
      <c r="O612" s="14" t="s">
        <v>212</v>
      </c>
    </row>
    <row r="613" spans="2:15" ht="15.75" x14ac:dyDescent="0.25">
      <c r="B613" s="11" t="s">
        <v>100</v>
      </c>
      <c r="C613" s="143" t="s">
        <v>101</v>
      </c>
      <c r="D613" s="144"/>
      <c r="E613" s="36">
        <v>6.52</v>
      </c>
      <c r="F613" s="36">
        <v>6.3167999999999997</v>
      </c>
      <c r="G613" s="13" t="s">
        <v>212</v>
      </c>
      <c r="H613" s="13" t="s">
        <v>212</v>
      </c>
      <c r="I613" s="13" t="s">
        <v>212</v>
      </c>
      <c r="J613" s="13" t="s">
        <v>212</v>
      </c>
      <c r="K613" s="13" t="s">
        <v>212</v>
      </c>
      <c r="L613" s="13" t="s">
        <v>212</v>
      </c>
      <c r="M613" s="13" t="s">
        <v>212</v>
      </c>
      <c r="N613" s="13" t="s">
        <v>212</v>
      </c>
      <c r="O613" s="14" t="s">
        <v>212</v>
      </c>
    </row>
    <row r="614" spans="2:15" ht="15.75" x14ac:dyDescent="0.25">
      <c r="B614" s="11" t="s">
        <v>102</v>
      </c>
      <c r="C614" s="143">
        <v>0.01</v>
      </c>
      <c r="D614" s="144"/>
      <c r="E614" s="36">
        <v>5.4899999999999997E-2</v>
      </c>
      <c r="F614" s="36">
        <v>8.2500000000000004E-2</v>
      </c>
      <c r="G614" s="13" t="s">
        <v>212</v>
      </c>
      <c r="H614" s="13" t="s">
        <v>212</v>
      </c>
      <c r="I614" s="13" t="s">
        <v>212</v>
      </c>
      <c r="J614" s="13" t="s">
        <v>212</v>
      </c>
      <c r="K614" s="13" t="s">
        <v>212</v>
      </c>
      <c r="L614" s="13" t="s">
        <v>212</v>
      </c>
      <c r="M614" s="13" t="s">
        <v>212</v>
      </c>
      <c r="N614" s="13" t="s">
        <v>212</v>
      </c>
      <c r="O614" s="14" t="s">
        <v>212</v>
      </c>
    </row>
    <row r="615" spans="2:15" ht="32.25" thickBot="1" x14ac:dyDescent="0.3">
      <c r="B615" s="18" t="s">
        <v>119</v>
      </c>
      <c r="C615" s="133">
        <v>0.5</v>
      </c>
      <c r="D615" s="134"/>
      <c r="E615" s="39">
        <v>1.22</v>
      </c>
      <c r="F615" s="39">
        <v>1.2543</v>
      </c>
      <c r="G615" s="20" t="s">
        <v>212</v>
      </c>
      <c r="H615" s="20" t="s">
        <v>212</v>
      </c>
      <c r="I615" s="20" t="s">
        <v>212</v>
      </c>
      <c r="J615" s="20" t="s">
        <v>212</v>
      </c>
      <c r="K615" s="20" t="s">
        <v>212</v>
      </c>
      <c r="L615" s="20" t="s">
        <v>212</v>
      </c>
      <c r="M615" s="20" t="s">
        <v>212</v>
      </c>
      <c r="N615" s="20" t="s">
        <v>212</v>
      </c>
      <c r="O615" s="21" t="s">
        <v>212</v>
      </c>
    </row>
    <row r="616" spans="2:15" ht="15.75" thickBot="1" x14ac:dyDescent="0.3"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</row>
    <row r="617" spans="2:15" x14ac:dyDescent="0.25">
      <c r="B617" s="164" t="s">
        <v>197</v>
      </c>
      <c r="C617" s="165"/>
      <c r="D617" s="165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6"/>
    </row>
    <row r="618" spans="2:15" x14ac:dyDescent="0.25">
      <c r="B618" s="195" t="s">
        <v>5</v>
      </c>
      <c r="C618" s="141" t="s">
        <v>46</v>
      </c>
      <c r="D618" s="137"/>
      <c r="E618" s="152" t="s">
        <v>47</v>
      </c>
      <c r="F618" s="152" t="s">
        <v>48</v>
      </c>
      <c r="G618" s="152" t="s">
        <v>49</v>
      </c>
      <c r="H618" s="152" t="s">
        <v>50</v>
      </c>
      <c r="I618" s="152" t="s">
        <v>51</v>
      </c>
      <c r="J618" s="152" t="s">
        <v>52</v>
      </c>
      <c r="K618" s="152" t="s">
        <v>53</v>
      </c>
      <c r="L618" s="152" t="s">
        <v>54</v>
      </c>
      <c r="M618" s="152" t="s">
        <v>55</v>
      </c>
      <c r="N618" s="152" t="s">
        <v>56</v>
      </c>
      <c r="O618" s="184" t="s">
        <v>57</v>
      </c>
    </row>
    <row r="619" spans="2:15" x14ac:dyDescent="0.25">
      <c r="B619" s="195"/>
      <c r="C619" s="142"/>
      <c r="D619" s="140"/>
      <c r="E619" s="152"/>
      <c r="F619" s="152"/>
      <c r="G619" s="152"/>
      <c r="H619" s="152"/>
      <c r="I619" s="152"/>
      <c r="J619" s="152"/>
      <c r="K619" s="152"/>
      <c r="L619" s="152"/>
      <c r="M619" s="152"/>
      <c r="N619" s="152"/>
      <c r="O619" s="184"/>
    </row>
    <row r="620" spans="2:15" ht="15.75" x14ac:dyDescent="0.25">
      <c r="B620" s="11" t="s">
        <v>114</v>
      </c>
      <c r="C620" s="143">
        <v>1</v>
      </c>
      <c r="D620" s="144"/>
      <c r="E620" s="36">
        <v>1.0154000000000001</v>
      </c>
      <c r="F620" s="36">
        <v>1.0154000000000001</v>
      </c>
      <c r="G620" s="13" t="s">
        <v>212</v>
      </c>
      <c r="H620" s="13" t="s">
        <v>212</v>
      </c>
      <c r="I620" s="13" t="s">
        <v>212</v>
      </c>
      <c r="J620" s="13" t="s">
        <v>212</v>
      </c>
      <c r="K620" s="13" t="s">
        <v>212</v>
      </c>
      <c r="L620" s="13" t="s">
        <v>212</v>
      </c>
      <c r="M620" s="13" t="s">
        <v>212</v>
      </c>
      <c r="N620" s="13" t="s">
        <v>212</v>
      </c>
      <c r="O620" s="14" t="s">
        <v>212</v>
      </c>
    </row>
    <row r="621" spans="2:15" ht="15.75" x14ac:dyDescent="0.25">
      <c r="B621" s="11" t="s">
        <v>80</v>
      </c>
      <c r="C621" s="143">
        <v>1</v>
      </c>
      <c r="D621" s="144"/>
      <c r="E621" s="36" t="s">
        <v>59</v>
      </c>
      <c r="F621" s="36" t="s">
        <v>59</v>
      </c>
      <c r="G621" s="13" t="s">
        <v>212</v>
      </c>
      <c r="H621" s="13" t="s">
        <v>212</v>
      </c>
      <c r="I621" s="13" t="s">
        <v>212</v>
      </c>
      <c r="J621" s="13" t="s">
        <v>212</v>
      </c>
      <c r="K621" s="13" t="s">
        <v>212</v>
      </c>
      <c r="L621" s="13" t="s">
        <v>212</v>
      </c>
      <c r="M621" s="13" t="s">
        <v>212</v>
      </c>
      <c r="N621" s="13" t="s">
        <v>212</v>
      </c>
      <c r="O621" s="14" t="s">
        <v>212</v>
      </c>
    </row>
    <row r="622" spans="2:15" ht="31.5" x14ac:dyDescent="0.25">
      <c r="B622" s="11" t="s">
        <v>115</v>
      </c>
      <c r="C622" s="143">
        <v>1</v>
      </c>
      <c r="D622" s="144"/>
      <c r="E622" s="36" t="s">
        <v>59</v>
      </c>
      <c r="F622" s="36" t="s">
        <v>59</v>
      </c>
      <c r="G622" s="13" t="s">
        <v>212</v>
      </c>
      <c r="H622" s="13" t="s">
        <v>212</v>
      </c>
      <c r="I622" s="13" t="s">
        <v>212</v>
      </c>
      <c r="J622" s="13" t="s">
        <v>212</v>
      </c>
      <c r="K622" s="13" t="s">
        <v>212</v>
      </c>
      <c r="L622" s="13" t="s">
        <v>212</v>
      </c>
      <c r="M622" s="13" t="s">
        <v>212</v>
      </c>
      <c r="N622" s="13" t="s">
        <v>212</v>
      </c>
      <c r="O622" s="14" t="s">
        <v>212</v>
      </c>
    </row>
    <row r="623" spans="2:15" ht="31.5" x14ac:dyDescent="0.25">
      <c r="B623" s="11" t="s">
        <v>116</v>
      </c>
      <c r="C623" s="143">
        <v>1</v>
      </c>
      <c r="D623" s="144"/>
      <c r="E623" s="36" t="s">
        <v>59</v>
      </c>
      <c r="F623" s="36" t="s">
        <v>59</v>
      </c>
      <c r="G623" s="13" t="s">
        <v>212</v>
      </c>
      <c r="H623" s="13" t="s">
        <v>212</v>
      </c>
      <c r="I623" s="13" t="s">
        <v>212</v>
      </c>
      <c r="J623" s="13" t="s">
        <v>212</v>
      </c>
      <c r="K623" s="13" t="s">
        <v>212</v>
      </c>
      <c r="L623" s="13" t="s">
        <v>212</v>
      </c>
      <c r="M623" s="13" t="s">
        <v>212</v>
      </c>
      <c r="N623" s="13" t="s">
        <v>212</v>
      </c>
      <c r="O623" s="14" t="s">
        <v>212</v>
      </c>
    </row>
    <row r="624" spans="2:15" ht="15.75" x14ac:dyDescent="0.25">
      <c r="B624" s="11" t="s">
        <v>66</v>
      </c>
      <c r="C624" s="143">
        <v>0.01</v>
      </c>
      <c r="D624" s="144"/>
      <c r="E624" s="36" t="s">
        <v>59</v>
      </c>
      <c r="F624" s="36" t="s">
        <v>59</v>
      </c>
      <c r="G624" s="13" t="s">
        <v>212</v>
      </c>
      <c r="H624" s="13" t="s">
        <v>212</v>
      </c>
      <c r="I624" s="13" t="s">
        <v>212</v>
      </c>
      <c r="J624" s="13" t="s">
        <v>212</v>
      </c>
      <c r="K624" s="13" t="s">
        <v>212</v>
      </c>
      <c r="L624" s="13" t="s">
        <v>212</v>
      </c>
      <c r="M624" s="13" t="s">
        <v>212</v>
      </c>
      <c r="N624" s="13" t="s">
        <v>212</v>
      </c>
      <c r="O624" s="14" t="s">
        <v>212</v>
      </c>
    </row>
    <row r="625" spans="2:15" ht="15.75" x14ac:dyDescent="0.25">
      <c r="B625" s="11" t="s">
        <v>75</v>
      </c>
      <c r="C625" s="143" t="s">
        <v>76</v>
      </c>
      <c r="D625" s="144"/>
      <c r="E625" s="36" t="s">
        <v>59</v>
      </c>
      <c r="F625" s="36" t="s">
        <v>59</v>
      </c>
      <c r="G625" s="13" t="s">
        <v>212</v>
      </c>
      <c r="H625" s="13" t="s">
        <v>212</v>
      </c>
      <c r="I625" s="13" t="s">
        <v>212</v>
      </c>
      <c r="J625" s="13" t="s">
        <v>212</v>
      </c>
      <c r="K625" s="13" t="s">
        <v>212</v>
      </c>
      <c r="L625" s="13" t="s">
        <v>212</v>
      </c>
      <c r="M625" s="13" t="s">
        <v>212</v>
      </c>
      <c r="N625" s="13" t="s">
        <v>212</v>
      </c>
      <c r="O625" s="14" t="s">
        <v>212</v>
      </c>
    </row>
    <row r="626" spans="2:15" ht="31.5" x14ac:dyDescent="0.25">
      <c r="B626" s="11" t="s">
        <v>106</v>
      </c>
      <c r="C626" s="143">
        <v>0.6</v>
      </c>
      <c r="D626" s="144"/>
      <c r="E626" s="36">
        <v>1.1429</v>
      </c>
      <c r="F626" s="36">
        <v>1.4286000000000001</v>
      </c>
      <c r="G626" s="13" t="s">
        <v>212</v>
      </c>
      <c r="H626" s="13" t="s">
        <v>212</v>
      </c>
      <c r="I626" s="13" t="s">
        <v>212</v>
      </c>
      <c r="J626" s="13" t="s">
        <v>212</v>
      </c>
      <c r="K626" s="13" t="s">
        <v>212</v>
      </c>
      <c r="L626" s="13" t="s">
        <v>212</v>
      </c>
      <c r="M626" s="13" t="s">
        <v>212</v>
      </c>
      <c r="N626" s="13" t="s">
        <v>212</v>
      </c>
      <c r="O626" s="14" t="s">
        <v>212</v>
      </c>
    </row>
    <row r="627" spans="2:15" ht="15.75" x14ac:dyDescent="0.25">
      <c r="B627" s="11" t="s">
        <v>85</v>
      </c>
      <c r="C627" s="143">
        <v>0.6</v>
      </c>
      <c r="D627" s="144"/>
      <c r="E627" s="36">
        <v>0.52</v>
      </c>
      <c r="F627" s="36">
        <v>0.88439999999999996</v>
      </c>
      <c r="G627" s="13" t="s">
        <v>212</v>
      </c>
      <c r="H627" s="13" t="s">
        <v>212</v>
      </c>
      <c r="I627" s="13" t="s">
        <v>212</v>
      </c>
      <c r="J627" s="13" t="s">
        <v>212</v>
      </c>
      <c r="K627" s="13" t="s">
        <v>212</v>
      </c>
      <c r="L627" s="13" t="s">
        <v>212</v>
      </c>
      <c r="M627" s="13" t="s">
        <v>212</v>
      </c>
      <c r="N627" s="13" t="s">
        <v>212</v>
      </c>
      <c r="O627" s="14" t="s">
        <v>212</v>
      </c>
    </row>
    <row r="628" spans="2:15" ht="15.75" x14ac:dyDescent="0.25">
      <c r="B628" s="11" t="s">
        <v>117</v>
      </c>
      <c r="C628" s="143">
        <v>0.6</v>
      </c>
      <c r="D628" s="144"/>
      <c r="E628" s="36">
        <v>1.33</v>
      </c>
      <c r="F628" s="36">
        <v>3.4258999999999999</v>
      </c>
      <c r="G628" s="13" t="s">
        <v>212</v>
      </c>
      <c r="H628" s="13" t="s">
        <v>212</v>
      </c>
      <c r="I628" s="13" t="s">
        <v>212</v>
      </c>
      <c r="J628" s="13" t="s">
        <v>212</v>
      </c>
      <c r="K628" s="13" t="s">
        <v>212</v>
      </c>
      <c r="L628" s="13" t="s">
        <v>212</v>
      </c>
      <c r="M628" s="13" t="s">
        <v>212</v>
      </c>
      <c r="N628" s="13" t="s">
        <v>212</v>
      </c>
      <c r="O628" s="14" t="s">
        <v>212</v>
      </c>
    </row>
    <row r="629" spans="2:15" ht="31.5" x14ac:dyDescent="0.25">
      <c r="B629" s="11" t="s">
        <v>118</v>
      </c>
      <c r="C629" s="143">
        <v>0.4</v>
      </c>
      <c r="D629" s="144"/>
      <c r="E629" s="36">
        <v>0.52949999999999997</v>
      </c>
      <c r="F629" s="36">
        <v>0.54369999999999996</v>
      </c>
      <c r="G629" s="13" t="s">
        <v>212</v>
      </c>
      <c r="H629" s="13" t="s">
        <v>212</v>
      </c>
      <c r="I629" s="13" t="s">
        <v>212</v>
      </c>
      <c r="J629" s="13" t="s">
        <v>212</v>
      </c>
      <c r="K629" s="13" t="s">
        <v>212</v>
      </c>
      <c r="L629" s="13" t="s">
        <v>212</v>
      </c>
      <c r="M629" s="13" t="s">
        <v>212</v>
      </c>
      <c r="N629" s="13" t="s">
        <v>212</v>
      </c>
      <c r="O629" s="14" t="s">
        <v>212</v>
      </c>
    </row>
    <row r="630" spans="2:15" ht="31.5" x14ac:dyDescent="0.25">
      <c r="B630" s="11" t="s">
        <v>88</v>
      </c>
      <c r="C630" s="143">
        <v>0.95</v>
      </c>
      <c r="D630" s="144"/>
      <c r="E630" s="36">
        <v>0.69099999999999995</v>
      </c>
      <c r="F630" s="36">
        <v>1.3614999999999999</v>
      </c>
      <c r="G630" s="13" t="s">
        <v>212</v>
      </c>
      <c r="H630" s="13" t="s">
        <v>212</v>
      </c>
      <c r="I630" s="13" t="s">
        <v>212</v>
      </c>
      <c r="J630" s="13" t="s">
        <v>212</v>
      </c>
      <c r="K630" s="13" t="s">
        <v>212</v>
      </c>
      <c r="L630" s="13" t="s">
        <v>212</v>
      </c>
      <c r="M630" s="13" t="s">
        <v>212</v>
      </c>
      <c r="N630" s="13" t="s">
        <v>212</v>
      </c>
      <c r="O630" s="14" t="s">
        <v>212</v>
      </c>
    </row>
    <row r="631" spans="2:15" ht="15.75" x14ac:dyDescent="0.25">
      <c r="B631" s="11" t="s">
        <v>108</v>
      </c>
      <c r="C631" s="143" t="s">
        <v>90</v>
      </c>
      <c r="D631" s="144"/>
      <c r="E631" s="36">
        <v>1</v>
      </c>
      <c r="F631" s="36">
        <v>1</v>
      </c>
      <c r="G631" s="13" t="s">
        <v>212</v>
      </c>
      <c r="H631" s="13" t="s">
        <v>212</v>
      </c>
      <c r="I631" s="13" t="s">
        <v>212</v>
      </c>
      <c r="J631" s="13" t="s">
        <v>212</v>
      </c>
      <c r="K631" s="13" t="s">
        <v>212</v>
      </c>
      <c r="L631" s="13" t="s">
        <v>212</v>
      </c>
      <c r="M631" s="13" t="s">
        <v>212</v>
      </c>
      <c r="N631" s="13" t="s">
        <v>212</v>
      </c>
      <c r="O631" s="14" t="s">
        <v>212</v>
      </c>
    </row>
    <row r="632" spans="2:15" ht="15.75" x14ac:dyDescent="0.25">
      <c r="B632" s="11" t="s">
        <v>109</v>
      </c>
      <c r="C632" s="143" t="s">
        <v>110</v>
      </c>
      <c r="D632" s="144"/>
      <c r="E632" s="36">
        <v>2.7778</v>
      </c>
      <c r="F632" s="36">
        <v>2.7778</v>
      </c>
      <c r="G632" s="13" t="s">
        <v>212</v>
      </c>
      <c r="H632" s="13" t="s">
        <v>212</v>
      </c>
      <c r="I632" s="13" t="s">
        <v>212</v>
      </c>
      <c r="J632" s="13" t="s">
        <v>212</v>
      </c>
      <c r="K632" s="13" t="s">
        <v>212</v>
      </c>
      <c r="L632" s="13" t="s">
        <v>212</v>
      </c>
      <c r="M632" s="13" t="s">
        <v>212</v>
      </c>
      <c r="N632" s="13" t="s">
        <v>212</v>
      </c>
      <c r="O632" s="14" t="s">
        <v>212</v>
      </c>
    </row>
    <row r="633" spans="2:15" ht="15.75" x14ac:dyDescent="0.25">
      <c r="B633" s="11" t="s">
        <v>67</v>
      </c>
      <c r="C633" s="143">
        <v>0.13</v>
      </c>
      <c r="D633" s="144"/>
      <c r="E633" s="36">
        <v>1.0699999999999999E-2</v>
      </c>
      <c r="F633" s="36">
        <v>9.2299999999999993E-2</v>
      </c>
      <c r="G633" s="13" t="s">
        <v>212</v>
      </c>
      <c r="H633" s="13" t="s">
        <v>212</v>
      </c>
      <c r="I633" s="13" t="s">
        <v>212</v>
      </c>
      <c r="J633" s="13" t="s">
        <v>212</v>
      </c>
      <c r="K633" s="13" t="s">
        <v>212</v>
      </c>
      <c r="L633" s="13" t="s">
        <v>212</v>
      </c>
      <c r="M633" s="13" t="s">
        <v>212</v>
      </c>
      <c r="N633" s="13" t="s">
        <v>212</v>
      </c>
      <c r="O633" s="14" t="s">
        <v>212</v>
      </c>
    </row>
    <row r="634" spans="2:15" ht="15.75" x14ac:dyDescent="0.25">
      <c r="B634" s="11" t="s">
        <v>68</v>
      </c>
      <c r="C634" s="143" t="s">
        <v>93</v>
      </c>
      <c r="D634" s="144"/>
      <c r="E634" s="36">
        <v>0.91659999999999997</v>
      </c>
      <c r="F634" s="36">
        <v>0.95330000000000004</v>
      </c>
      <c r="G634" s="13" t="s">
        <v>212</v>
      </c>
      <c r="H634" s="13" t="s">
        <v>212</v>
      </c>
      <c r="I634" s="13" t="s">
        <v>212</v>
      </c>
      <c r="J634" s="13" t="s">
        <v>212</v>
      </c>
      <c r="K634" s="13" t="s">
        <v>212</v>
      </c>
      <c r="L634" s="13" t="s">
        <v>212</v>
      </c>
      <c r="M634" s="13" t="s">
        <v>212</v>
      </c>
      <c r="N634" s="13" t="s">
        <v>212</v>
      </c>
      <c r="O634" s="14" t="s">
        <v>212</v>
      </c>
    </row>
    <row r="635" spans="2:15" ht="31.5" x14ac:dyDescent="0.25">
      <c r="B635" s="11" t="s">
        <v>111</v>
      </c>
      <c r="C635" s="143">
        <v>0.5</v>
      </c>
      <c r="D635" s="144"/>
      <c r="E635" s="36">
        <v>1.4661999999999999</v>
      </c>
      <c r="F635" s="36">
        <v>1.4798</v>
      </c>
      <c r="G635" s="13" t="s">
        <v>212</v>
      </c>
      <c r="H635" s="13" t="s">
        <v>212</v>
      </c>
      <c r="I635" s="13" t="s">
        <v>212</v>
      </c>
      <c r="J635" s="13" t="s">
        <v>212</v>
      </c>
      <c r="K635" s="13" t="s">
        <v>212</v>
      </c>
      <c r="L635" s="13" t="s">
        <v>212</v>
      </c>
      <c r="M635" s="13" t="s">
        <v>212</v>
      </c>
      <c r="N635" s="13" t="s">
        <v>212</v>
      </c>
      <c r="O635" s="14" t="s">
        <v>212</v>
      </c>
    </row>
    <row r="636" spans="2:15" ht="15.75" x14ac:dyDescent="0.25">
      <c r="B636" s="11" t="s">
        <v>70</v>
      </c>
      <c r="C636" s="143">
        <v>0.5</v>
      </c>
      <c r="D636" s="144"/>
      <c r="E636" s="36" t="s">
        <v>59</v>
      </c>
      <c r="F636" s="36">
        <v>0.4516</v>
      </c>
      <c r="G636" s="13" t="s">
        <v>212</v>
      </c>
      <c r="H636" s="13" t="s">
        <v>212</v>
      </c>
      <c r="I636" s="13" t="s">
        <v>212</v>
      </c>
      <c r="J636" s="13" t="s">
        <v>212</v>
      </c>
      <c r="K636" s="13" t="s">
        <v>212</v>
      </c>
      <c r="L636" s="13" t="s">
        <v>212</v>
      </c>
      <c r="M636" s="13" t="s">
        <v>212</v>
      </c>
      <c r="N636" s="13" t="s">
        <v>212</v>
      </c>
      <c r="O636" s="14" t="s">
        <v>212</v>
      </c>
    </row>
    <row r="637" spans="2:15" ht="15.75" x14ac:dyDescent="0.25">
      <c r="B637" s="11" t="s">
        <v>96</v>
      </c>
      <c r="C637" s="143" t="s">
        <v>97</v>
      </c>
      <c r="D637" s="144"/>
      <c r="E637" s="36">
        <v>0.88580000000000003</v>
      </c>
      <c r="F637" s="36">
        <v>0.87480000000000002</v>
      </c>
      <c r="G637" s="13" t="s">
        <v>212</v>
      </c>
      <c r="H637" s="13" t="s">
        <v>212</v>
      </c>
      <c r="I637" s="13" t="s">
        <v>212</v>
      </c>
      <c r="J637" s="13" t="s">
        <v>212</v>
      </c>
      <c r="K637" s="13" t="s">
        <v>212</v>
      </c>
      <c r="L637" s="13" t="s">
        <v>212</v>
      </c>
      <c r="M637" s="13" t="s">
        <v>212</v>
      </c>
      <c r="N637" s="13" t="s">
        <v>212</v>
      </c>
      <c r="O637" s="14" t="s">
        <v>212</v>
      </c>
    </row>
    <row r="638" spans="2:15" ht="15.75" x14ac:dyDescent="0.25">
      <c r="B638" s="11" t="s">
        <v>98</v>
      </c>
      <c r="C638" s="143" t="s">
        <v>99</v>
      </c>
      <c r="D638" s="144"/>
      <c r="E638" s="36">
        <v>1.0387</v>
      </c>
      <c r="F638" s="36">
        <v>0.99</v>
      </c>
      <c r="G638" s="13" t="s">
        <v>212</v>
      </c>
      <c r="H638" s="13" t="s">
        <v>212</v>
      </c>
      <c r="I638" s="13" t="s">
        <v>212</v>
      </c>
      <c r="J638" s="13" t="s">
        <v>212</v>
      </c>
      <c r="K638" s="13" t="s">
        <v>212</v>
      </c>
      <c r="L638" s="13" t="s">
        <v>212</v>
      </c>
      <c r="M638" s="13" t="s">
        <v>212</v>
      </c>
      <c r="N638" s="13" t="s">
        <v>212</v>
      </c>
      <c r="O638" s="14" t="s">
        <v>212</v>
      </c>
    </row>
    <row r="639" spans="2:15" ht="15.75" x14ac:dyDescent="0.25">
      <c r="B639" s="11" t="s">
        <v>100</v>
      </c>
      <c r="C639" s="143" t="s">
        <v>101</v>
      </c>
      <c r="D639" s="144"/>
      <c r="E639" s="36">
        <v>4.9217000000000004</v>
      </c>
      <c r="F639" s="36">
        <v>4.6726000000000001</v>
      </c>
      <c r="G639" s="13" t="s">
        <v>212</v>
      </c>
      <c r="H639" s="13" t="s">
        <v>212</v>
      </c>
      <c r="I639" s="13" t="s">
        <v>212</v>
      </c>
      <c r="J639" s="13" t="s">
        <v>212</v>
      </c>
      <c r="K639" s="13" t="s">
        <v>212</v>
      </c>
      <c r="L639" s="13" t="s">
        <v>212</v>
      </c>
      <c r="M639" s="13" t="s">
        <v>212</v>
      </c>
      <c r="N639" s="13" t="s">
        <v>212</v>
      </c>
      <c r="O639" s="14" t="s">
        <v>212</v>
      </c>
    </row>
    <row r="640" spans="2:15" ht="15.75" x14ac:dyDescent="0.25">
      <c r="B640" s="11" t="s">
        <v>102</v>
      </c>
      <c r="C640" s="143">
        <v>0.01</v>
      </c>
      <c r="D640" s="144"/>
      <c r="E640" s="36">
        <v>5.4399999999999997E-2</v>
      </c>
      <c r="F640" s="36">
        <v>3.4500000000000003E-2</v>
      </c>
      <c r="G640" s="13" t="s">
        <v>212</v>
      </c>
      <c r="H640" s="13" t="s">
        <v>212</v>
      </c>
      <c r="I640" s="13" t="s">
        <v>212</v>
      </c>
      <c r="J640" s="13" t="s">
        <v>212</v>
      </c>
      <c r="K640" s="13" t="s">
        <v>212</v>
      </c>
      <c r="L640" s="13" t="s">
        <v>212</v>
      </c>
      <c r="M640" s="13" t="s">
        <v>212</v>
      </c>
      <c r="N640" s="13" t="s">
        <v>212</v>
      </c>
      <c r="O640" s="14" t="s">
        <v>212</v>
      </c>
    </row>
    <row r="641" spans="2:15" ht="32.25" thickBot="1" x14ac:dyDescent="0.3">
      <c r="B641" s="18" t="s">
        <v>119</v>
      </c>
      <c r="C641" s="133">
        <v>0.5</v>
      </c>
      <c r="D641" s="134"/>
      <c r="E641" s="39">
        <v>1.1469</v>
      </c>
      <c r="F641" s="39">
        <v>1.2938000000000001</v>
      </c>
      <c r="G641" s="20" t="s">
        <v>212</v>
      </c>
      <c r="H641" s="20" t="s">
        <v>212</v>
      </c>
      <c r="I641" s="20" t="s">
        <v>212</v>
      </c>
      <c r="J641" s="20" t="s">
        <v>212</v>
      </c>
      <c r="K641" s="20" t="s">
        <v>212</v>
      </c>
      <c r="L641" s="20" t="s">
        <v>212</v>
      </c>
      <c r="M641" s="20" t="s">
        <v>212</v>
      </c>
      <c r="N641" s="20" t="s">
        <v>212</v>
      </c>
      <c r="O641" s="21" t="s">
        <v>212</v>
      </c>
    </row>
    <row r="642" spans="2:15" ht="15.75" thickBot="1" x14ac:dyDescent="0.3"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</row>
    <row r="643" spans="2:15" x14ac:dyDescent="0.25">
      <c r="B643" s="164" t="s">
        <v>198</v>
      </c>
      <c r="C643" s="165"/>
      <c r="D643" s="165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6"/>
    </row>
    <row r="644" spans="2:15" x14ac:dyDescent="0.25">
      <c r="B644" s="195" t="s">
        <v>5</v>
      </c>
      <c r="C644" s="141" t="s">
        <v>46</v>
      </c>
      <c r="D644" s="137"/>
      <c r="E644" s="152" t="s">
        <v>47</v>
      </c>
      <c r="F644" s="152" t="s">
        <v>48</v>
      </c>
      <c r="G644" s="152" t="s">
        <v>49</v>
      </c>
      <c r="H644" s="152" t="s">
        <v>50</v>
      </c>
      <c r="I644" s="152" t="s">
        <v>51</v>
      </c>
      <c r="J644" s="152" t="s">
        <v>52</v>
      </c>
      <c r="K644" s="152" t="s">
        <v>53</v>
      </c>
      <c r="L644" s="152" t="s">
        <v>54</v>
      </c>
      <c r="M644" s="152" t="s">
        <v>55</v>
      </c>
      <c r="N644" s="152" t="s">
        <v>56</v>
      </c>
      <c r="O644" s="184" t="s">
        <v>57</v>
      </c>
    </row>
    <row r="645" spans="2:15" x14ac:dyDescent="0.25">
      <c r="B645" s="195"/>
      <c r="C645" s="142"/>
      <c r="D645" s="140"/>
      <c r="E645" s="152"/>
      <c r="F645" s="152"/>
      <c r="G645" s="152"/>
      <c r="H645" s="152"/>
      <c r="I645" s="152"/>
      <c r="J645" s="152"/>
      <c r="K645" s="152"/>
      <c r="L645" s="152"/>
      <c r="M645" s="152"/>
      <c r="N645" s="152"/>
      <c r="O645" s="184"/>
    </row>
    <row r="646" spans="2:15" ht="15.75" x14ac:dyDescent="0.25">
      <c r="B646" s="51" t="s">
        <v>158</v>
      </c>
      <c r="C646" s="143" t="s">
        <v>199</v>
      </c>
      <c r="D646" s="144"/>
      <c r="E646" s="25">
        <v>0.38027906976744191</v>
      </c>
      <c r="F646" s="25">
        <v>0.34518218623481783</v>
      </c>
      <c r="G646" s="13" t="s">
        <v>212</v>
      </c>
      <c r="H646" s="13" t="s">
        <v>212</v>
      </c>
      <c r="I646" s="13" t="s">
        <v>212</v>
      </c>
      <c r="J646" s="13" t="s">
        <v>212</v>
      </c>
      <c r="K646" s="13" t="s">
        <v>212</v>
      </c>
      <c r="L646" s="13" t="s">
        <v>212</v>
      </c>
      <c r="M646" s="13" t="s">
        <v>212</v>
      </c>
      <c r="N646" s="13" t="s">
        <v>212</v>
      </c>
      <c r="O646" s="14" t="s">
        <v>212</v>
      </c>
    </row>
    <row r="647" spans="2:15" ht="15.75" x14ac:dyDescent="0.25">
      <c r="B647" s="51" t="s">
        <v>70</v>
      </c>
      <c r="C647" s="143" t="s">
        <v>160</v>
      </c>
      <c r="D647" s="144"/>
      <c r="E647" s="25" t="s">
        <v>59</v>
      </c>
      <c r="F647" s="25">
        <v>0.57140000000000002</v>
      </c>
      <c r="G647" s="13" t="s">
        <v>212</v>
      </c>
      <c r="H647" s="13" t="s">
        <v>212</v>
      </c>
      <c r="I647" s="13" t="s">
        <v>212</v>
      </c>
      <c r="J647" s="13" t="s">
        <v>212</v>
      </c>
      <c r="K647" s="13" t="s">
        <v>212</v>
      </c>
      <c r="L647" s="13" t="s">
        <v>212</v>
      </c>
      <c r="M647" s="13" t="s">
        <v>212</v>
      </c>
      <c r="N647" s="13" t="s">
        <v>212</v>
      </c>
      <c r="O647" s="14" t="s">
        <v>212</v>
      </c>
    </row>
    <row r="648" spans="2:15" ht="15.75" x14ac:dyDescent="0.25">
      <c r="B648" s="51" t="s">
        <v>161</v>
      </c>
      <c r="C648" s="143" t="s">
        <v>162</v>
      </c>
      <c r="D648" s="144"/>
      <c r="E648" s="25">
        <v>7.4534161490683232E-2</v>
      </c>
      <c r="F648" s="25">
        <v>8.0189538910151265E-2</v>
      </c>
      <c r="G648" s="13" t="s">
        <v>212</v>
      </c>
      <c r="H648" s="13" t="s">
        <v>212</v>
      </c>
      <c r="I648" s="13" t="s">
        <v>212</v>
      </c>
      <c r="J648" s="13" t="s">
        <v>212</v>
      </c>
      <c r="K648" s="13" t="s">
        <v>212</v>
      </c>
      <c r="L648" s="13" t="s">
        <v>212</v>
      </c>
      <c r="M648" s="13" t="s">
        <v>212</v>
      </c>
      <c r="N648" s="13" t="s">
        <v>212</v>
      </c>
      <c r="O648" s="14" t="s">
        <v>212</v>
      </c>
    </row>
    <row r="649" spans="2:15" ht="15.75" x14ac:dyDescent="0.25">
      <c r="B649" s="51" t="s">
        <v>163</v>
      </c>
      <c r="C649" s="143">
        <v>0.81</v>
      </c>
      <c r="D649" s="144"/>
      <c r="E649" s="25" t="s">
        <v>59</v>
      </c>
      <c r="F649" s="25" t="s">
        <v>59</v>
      </c>
      <c r="G649" s="13" t="s">
        <v>212</v>
      </c>
      <c r="H649" s="13" t="s">
        <v>212</v>
      </c>
      <c r="I649" s="13" t="s">
        <v>212</v>
      </c>
      <c r="J649" s="13" t="s">
        <v>212</v>
      </c>
      <c r="K649" s="13" t="s">
        <v>212</v>
      </c>
      <c r="L649" s="13" t="s">
        <v>212</v>
      </c>
      <c r="M649" s="13" t="s">
        <v>212</v>
      </c>
      <c r="N649" s="13" t="s">
        <v>212</v>
      </c>
      <c r="O649" s="14" t="s">
        <v>212</v>
      </c>
    </row>
    <row r="650" spans="2:15" ht="15.75" x14ac:dyDescent="0.25">
      <c r="B650" s="51" t="s">
        <v>164</v>
      </c>
      <c r="C650" s="143" t="s">
        <v>176</v>
      </c>
      <c r="D650" s="144"/>
      <c r="E650" s="25">
        <v>2.3824999999999998</v>
      </c>
      <c r="F650" s="25">
        <v>0.97099999999999997</v>
      </c>
      <c r="G650" s="13" t="s">
        <v>212</v>
      </c>
      <c r="H650" s="13" t="s">
        <v>212</v>
      </c>
      <c r="I650" s="13" t="s">
        <v>212</v>
      </c>
      <c r="J650" s="13" t="s">
        <v>212</v>
      </c>
      <c r="K650" s="13" t="s">
        <v>212</v>
      </c>
      <c r="L650" s="13" t="s">
        <v>212</v>
      </c>
      <c r="M650" s="13" t="s">
        <v>212</v>
      </c>
      <c r="N650" s="13" t="s">
        <v>212</v>
      </c>
      <c r="O650" s="14" t="s">
        <v>212</v>
      </c>
    </row>
    <row r="651" spans="2:15" ht="15.75" x14ac:dyDescent="0.25">
      <c r="B651" s="51" t="s">
        <v>9</v>
      </c>
      <c r="C651" s="143" t="s">
        <v>165</v>
      </c>
      <c r="D651" s="144"/>
      <c r="E651" s="25">
        <v>2.75</v>
      </c>
      <c r="F651" s="25">
        <v>4.75</v>
      </c>
      <c r="G651" s="13" t="s">
        <v>212</v>
      </c>
      <c r="H651" s="13" t="s">
        <v>212</v>
      </c>
      <c r="I651" s="13" t="s">
        <v>212</v>
      </c>
      <c r="J651" s="13" t="s">
        <v>212</v>
      </c>
      <c r="K651" s="13" t="s">
        <v>212</v>
      </c>
      <c r="L651" s="13" t="s">
        <v>212</v>
      </c>
      <c r="M651" s="13" t="s">
        <v>212</v>
      </c>
      <c r="N651" s="13" t="s">
        <v>212</v>
      </c>
      <c r="O651" s="14" t="s">
        <v>212</v>
      </c>
    </row>
    <row r="652" spans="2:15" ht="15.75" x14ac:dyDescent="0.25">
      <c r="B652" s="51" t="s">
        <v>166</v>
      </c>
      <c r="C652" s="143" t="s">
        <v>178</v>
      </c>
      <c r="D652" s="144"/>
      <c r="E652" s="25">
        <v>17</v>
      </c>
      <c r="F652" s="25">
        <v>54</v>
      </c>
      <c r="G652" s="13" t="s">
        <v>212</v>
      </c>
      <c r="H652" s="13" t="s">
        <v>212</v>
      </c>
      <c r="I652" s="13" t="s">
        <v>212</v>
      </c>
      <c r="J652" s="13" t="s">
        <v>212</v>
      </c>
      <c r="K652" s="13" t="s">
        <v>212</v>
      </c>
      <c r="L652" s="13" t="s">
        <v>212</v>
      </c>
      <c r="M652" s="13" t="s">
        <v>212</v>
      </c>
      <c r="N652" s="13" t="s">
        <v>212</v>
      </c>
      <c r="O652" s="14" t="s">
        <v>212</v>
      </c>
    </row>
    <row r="653" spans="2:15" ht="15.75" x14ac:dyDescent="0.25">
      <c r="B653" s="51" t="s">
        <v>182</v>
      </c>
      <c r="C653" s="143" t="s">
        <v>183</v>
      </c>
      <c r="D653" s="144"/>
      <c r="E653" s="25">
        <v>0.87868480725623588</v>
      </c>
      <c r="F653" s="25">
        <v>1.1136712749615976</v>
      </c>
      <c r="G653" s="13" t="s">
        <v>212</v>
      </c>
      <c r="H653" s="13" t="s">
        <v>212</v>
      </c>
      <c r="I653" s="13" t="s">
        <v>212</v>
      </c>
      <c r="J653" s="13" t="s">
        <v>212</v>
      </c>
      <c r="K653" s="13" t="s">
        <v>212</v>
      </c>
      <c r="L653" s="13" t="s">
        <v>212</v>
      </c>
      <c r="M653" s="13" t="s">
        <v>212</v>
      </c>
      <c r="N653" s="13" t="s">
        <v>212</v>
      </c>
      <c r="O653" s="14" t="s">
        <v>212</v>
      </c>
    </row>
    <row r="654" spans="2:15" ht="15.75" x14ac:dyDescent="0.25">
      <c r="B654" s="51" t="s">
        <v>67</v>
      </c>
      <c r="C654" s="143" t="s">
        <v>170</v>
      </c>
      <c r="D654" s="144"/>
      <c r="E654" s="25" t="s">
        <v>59</v>
      </c>
      <c r="F654" s="25" t="s">
        <v>59</v>
      </c>
      <c r="G654" s="13" t="s">
        <v>212</v>
      </c>
      <c r="H654" s="13" t="s">
        <v>212</v>
      </c>
      <c r="I654" s="13" t="s">
        <v>212</v>
      </c>
      <c r="J654" s="13" t="s">
        <v>212</v>
      </c>
      <c r="K654" s="13" t="s">
        <v>212</v>
      </c>
      <c r="L654" s="13" t="s">
        <v>212</v>
      </c>
      <c r="M654" s="13" t="s">
        <v>212</v>
      </c>
      <c r="N654" s="13" t="s">
        <v>212</v>
      </c>
      <c r="O654" s="14" t="s">
        <v>212</v>
      </c>
    </row>
    <row r="655" spans="2:15" ht="15.75" x14ac:dyDescent="0.25">
      <c r="B655" s="51" t="s">
        <v>68</v>
      </c>
      <c r="C655" s="143" t="s">
        <v>171</v>
      </c>
      <c r="D655" s="144"/>
      <c r="E655" s="25" t="s">
        <v>59</v>
      </c>
      <c r="F655" s="25" t="s">
        <v>59</v>
      </c>
      <c r="G655" s="13" t="s">
        <v>212</v>
      </c>
      <c r="H655" s="13" t="s">
        <v>212</v>
      </c>
      <c r="I655" s="13" t="s">
        <v>212</v>
      </c>
      <c r="J655" s="13" t="s">
        <v>212</v>
      </c>
      <c r="K655" s="13" t="s">
        <v>212</v>
      </c>
      <c r="L655" s="13" t="s">
        <v>212</v>
      </c>
      <c r="M655" s="13" t="s">
        <v>212</v>
      </c>
      <c r="N655" s="13" t="s">
        <v>212</v>
      </c>
      <c r="O655" s="14" t="s">
        <v>212</v>
      </c>
    </row>
    <row r="656" spans="2:15" ht="15.75" x14ac:dyDescent="0.25">
      <c r="B656" s="51" t="s">
        <v>66</v>
      </c>
      <c r="C656" s="143">
        <v>0.01</v>
      </c>
      <c r="D656" s="144"/>
      <c r="E656" s="25" t="s">
        <v>59</v>
      </c>
      <c r="F656" s="25" t="s">
        <v>59</v>
      </c>
      <c r="G656" s="13" t="s">
        <v>212</v>
      </c>
      <c r="H656" s="13" t="s">
        <v>212</v>
      </c>
      <c r="I656" s="13" t="s">
        <v>212</v>
      </c>
      <c r="J656" s="13" t="s">
        <v>212</v>
      </c>
      <c r="K656" s="13" t="s">
        <v>212</v>
      </c>
      <c r="L656" s="13" t="s">
        <v>212</v>
      </c>
      <c r="M656" s="13" t="s">
        <v>212</v>
      </c>
      <c r="N656" s="13" t="s">
        <v>212</v>
      </c>
      <c r="O656" s="14" t="s">
        <v>212</v>
      </c>
    </row>
    <row r="657" spans="2:15" ht="15.75" x14ac:dyDescent="0.25">
      <c r="B657" s="51" t="s">
        <v>75</v>
      </c>
      <c r="C657" s="143" t="s">
        <v>76</v>
      </c>
      <c r="D657" s="144"/>
      <c r="E657" s="25" t="s">
        <v>59</v>
      </c>
      <c r="F657" s="25" t="s">
        <v>59</v>
      </c>
      <c r="G657" s="13" t="s">
        <v>212</v>
      </c>
      <c r="H657" s="13" t="s">
        <v>212</v>
      </c>
      <c r="I657" s="13" t="s">
        <v>212</v>
      </c>
      <c r="J657" s="13" t="s">
        <v>212</v>
      </c>
      <c r="K657" s="13" t="s">
        <v>212</v>
      </c>
      <c r="L657" s="13" t="s">
        <v>212</v>
      </c>
      <c r="M657" s="13" t="s">
        <v>212</v>
      </c>
      <c r="N657" s="13" t="s">
        <v>212</v>
      </c>
      <c r="O657" s="14" t="s">
        <v>212</v>
      </c>
    </row>
    <row r="658" spans="2:15" ht="15.75" x14ac:dyDescent="0.25">
      <c r="B658" s="51" t="s">
        <v>172</v>
      </c>
      <c r="C658" s="143" t="s">
        <v>76</v>
      </c>
      <c r="D658" s="144"/>
      <c r="E658" s="25" t="s">
        <v>59</v>
      </c>
      <c r="F658" s="25" t="s">
        <v>59</v>
      </c>
      <c r="G658" s="13" t="s">
        <v>212</v>
      </c>
      <c r="H658" s="13" t="s">
        <v>212</v>
      </c>
      <c r="I658" s="13" t="s">
        <v>212</v>
      </c>
      <c r="J658" s="13" t="s">
        <v>212</v>
      </c>
      <c r="K658" s="13" t="s">
        <v>212</v>
      </c>
      <c r="L658" s="13" t="s">
        <v>212</v>
      </c>
      <c r="M658" s="13" t="s">
        <v>212</v>
      </c>
      <c r="N658" s="13" t="s">
        <v>212</v>
      </c>
      <c r="O658" s="14" t="s">
        <v>212</v>
      </c>
    </row>
    <row r="659" spans="2:15" ht="16.5" thickBot="1" x14ac:dyDescent="0.3">
      <c r="B659" s="52" t="s">
        <v>173</v>
      </c>
      <c r="C659" s="133" t="s">
        <v>174</v>
      </c>
      <c r="D659" s="134"/>
      <c r="E659" s="48" t="s">
        <v>59</v>
      </c>
      <c r="F659" s="48">
        <v>0.21016546440275252</v>
      </c>
      <c r="G659" s="20" t="s">
        <v>212</v>
      </c>
      <c r="H659" s="20" t="s">
        <v>212</v>
      </c>
      <c r="I659" s="20" t="s">
        <v>212</v>
      </c>
      <c r="J659" s="20" t="s">
        <v>212</v>
      </c>
      <c r="K659" s="20" t="s">
        <v>212</v>
      </c>
      <c r="L659" s="20" t="s">
        <v>212</v>
      </c>
      <c r="M659" s="20" t="s">
        <v>212</v>
      </c>
      <c r="N659" s="20" t="s">
        <v>212</v>
      </c>
      <c r="O659" s="21" t="s">
        <v>212</v>
      </c>
    </row>
    <row r="660" spans="2:15" ht="15.75" thickBot="1" x14ac:dyDescent="0.3"/>
    <row r="661" spans="2:15" ht="54.75" customHeight="1" thickBot="1" x14ac:dyDescent="0.3">
      <c r="B661" s="167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9"/>
    </row>
    <row r="662" spans="2:15" x14ac:dyDescent="0.25">
      <c r="B662" s="170" t="s">
        <v>0</v>
      </c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1"/>
      <c r="N662" s="171"/>
      <c r="O662" s="172"/>
    </row>
    <row r="663" spans="2:15" x14ac:dyDescent="0.25">
      <c r="B663" s="161" t="s">
        <v>147</v>
      </c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3"/>
    </row>
    <row r="664" spans="2:15" ht="15.75" thickBot="1" x14ac:dyDescent="0.3">
      <c r="B664" s="173" t="s">
        <v>148</v>
      </c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5"/>
    </row>
    <row r="665" spans="2:15" ht="19.5" thickBot="1" x14ac:dyDescent="0.3">
      <c r="B665" s="158" t="s">
        <v>2</v>
      </c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60"/>
    </row>
    <row r="666" spans="2:15" ht="15.75" thickBot="1" x14ac:dyDescent="0.3">
      <c r="B666" s="161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3"/>
    </row>
    <row r="667" spans="2:15" ht="15.75" thickBot="1" x14ac:dyDescent="0.3">
      <c r="B667" s="164" t="s">
        <v>149</v>
      </c>
      <c r="C667" s="165"/>
      <c r="D667" s="165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6"/>
    </row>
    <row r="668" spans="2:15" ht="15" customHeight="1" x14ac:dyDescent="0.25">
      <c r="B668" s="187" t="s">
        <v>5</v>
      </c>
      <c r="C668" s="188"/>
      <c r="D668" s="189"/>
      <c r="E668" s="199" t="s">
        <v>46</v>
      </c>
      <c r="F668" s="189"/>
      <c r="G668" s="194" t="s">
        <v>49</v>
      </c>
      <c r="H668" s="194" t="s">
        <v>50</v>
      </c>
      <c r="I668" s="194" t="s">
        <v>51</v>
      </c>
      <c r="J668" s="194" t="s">
        <v>52</v>
      </c>
      <c r="K668" s="194" t="s">
        <v>53</v>
      </c>
      <c r="L668" s="194" t="s">
        <v>54</v>
      </c>
      <c r="M668" s="194" t="s">
        <v>55</v>
      </c>
      <c r="N668" s="194" t="s">
        <v>56</v>
      </c>
      <c r="O668" s="200" t="s">
        <v>57</v>
      </c>
    </row>
    <row r="669" spans="2:15" x14ac:dyDescent="0.25">
      <c r="B669" s="138"/>
      <c r="C669" s="139"/>
      <c r="D669" s="140"/>
      <c r="E669" s="142"/>
      <c r="F669" s="140"/>
      <c r="G669" s="152"/>
      <c r="H669" s="152"/>
      <c r="I669" s="152"/>
      <c r="J669" s="152"/>
      <c r="K669" s="152"/>
      <c r="L669" s="152"/>
      <c r="M669" s="152"/>
      <c r="N669" s="152"/>
      <c r="O669" s="184"/>
    </row>
    <row r="670" spans="2:15" ht="15.75" x14ac:dyDescent="0.25">
      <c r="B670" s="127" t="s">
        <v>58</v>
      </c>
      <c r="C670" s="128"/>
      <c r="D670" s="129"/>
      <c r="E670" s="143">
        <v>0.95</v>
      </c>
      <c r="F670" s="144"/>
      <c r="G670" s="12">
        <f>193/215</f>
        <v>0.89767441860465114</v>
      </c>
      <c r="H670" s="41">
        <v>0.78082191780821919</v>
      </c>
      <c r="I670" s="79">
        <v>0.95850622406639008</v>
      </c>
      <c r="J670" s="79">
        <v>0.84360000000000002</v>
      </c>
      <c r="K670" s="79">
        <v>1</v>
      </c>
      <c r="L670" s="79">
        <v>1</v>
      </c>
      <c r="M670" s="79">
        <v>0.96052631578947367</v>
      </c>
      <c r="N670" s="79">
        <v>0.94444444444444442</v>
      </c>
      <c r="O670" s="79">
        <v>0.99080000000000001</v>
      </c>
    </row>
    <row r="671" spans="2:15" ht="15.75" x14ac:dyDescent="0.25">
      <c r="B671" s="127" t="s">
        <v>60</v>
      </c>
      <c r="C671" s="128"/>
      <c r="D671" s="129"/>
      <c r="E671" s="143">
        <v>1</v>
      </c>
      <c r="F671" s="144"/>
      <c r="G671" s="12" t="s">
        <v>59</v>
      </c>
      <c r="H671" s="12" t="s">
        <v>59</v>
      </c>
      <c r="I671" s="79">
        <v>2.1372</v>
      </c>
      <c r="J671" s="79">
        <v>1.55</v>
      </c>
      <c r="K671" s="79" t="s">
        <v>217</v>
      </c>
      <c r="L671" s="79">
        <v>1.4548000000000001</v>
      </c>
      <c r="M671" s="79">
        <v>1.5457000000000001</v>
      </c>
      <c r="N671" s="79">
        <v>1.6186</v>
      </c>
      <c r="O671" s="79">
        <v>1.5728</v>
      </c>
    </row>
    <row r="672" spans="2:15" ht="15.75" x14ac:dyDescent="0.25">
      <c r="B672" s="127" t="s">
        <v>61</v>
      </c>
      <c r="C672" s="128">
        <v>1</v>
      </c>
      <c r="D672" s="129"/>
      <c r="E672" s="143">
        <v>1</v>
      </c>
      <c r="F672" s="144"/>
      <c r="G672" s="12" t="s">
        <v>59</v>
      </c>
      <c r="H672" s="12" t="s">
        <v>59</v>
      </c>
      <c r="I672" s="12" t="s">
        <v>59</v>
      </c>
      <c r="J672" s="12">
        <v>2.2797000000000001</v>
      </c>
      <c r="K672" s="12">
        <v>1.6459999999999999</v>
      </c>
      <c r="L672" s="12">
        <v>147.19999999999999</v>
      </c>
      <c r="M672" s="12">
        <v>164.11</v>
      </c>
      <c r="N672" s="12">
        <v>1.92348175182482</v>
      </c>
      <c r="O672" s="12">
        <v>1.2741119221411192</v>
      </c>
    </row>
    <row r="673" spans="2:15" ht="31.5" customHeight="1" x14ac:dyDescent="0.25">
      <c r="B673" s="127" t="s">
        <v>62</v>
      </c>
      <c r="C673" s="128" t="s">
        <v>63</v>
      </c>
      <c r="D673" s="129"/>
      <c r="E673" s="143" t="s">
        <v>63</v>
      </c>
      <c r="F673" s="144"/>
      <c r="G673" s="16">
        <v>0.94949484529011108</v>
      </c>
      <c r="H673" s="41">
        <v>0.92214700193423593</v>
      </c>
      <c r="I673" s="93">
        <v>0.8978179882916445</v>
      </c>
      <c r="J673" s="93">
        <v>0.91549999999999998</v>
      </c>
      <c r="K673" s="93">
        <v>0.93540000000000001</v>
      </c>
      <c r="L673" s="93">
        <v>0.92549999999999999</v>
      </c>
      <c r="M673" s="93">
        <v>0.93187660668380501</v>
      </c>
      <c r="N673" s="93">
        <v>0.91650610147720002</v>
      </c>
      <c r="O673" s="93">
        <v>0.91477272727272729</v>
      </c>
    </row>
    <row r="674" spans="2:15" ht="31.5" customHeight="1" x14ac:dyDescent="0.25">
      <c r="B674" s="127" t="s">
        <v>64</v>
      </c>
      <c r="C674" s="128" t="s">
        <v>65</v>
      </c>
      <c r="D674" s="129"/>
      <c r="E674" s="143" t="s">
        <v>65</v>
      </c>
      <c r="F674" s="144"/>
      <c r="G674" s="16">
        <v>0.94810379241516962</v>
      </c>
      <c r="H674" s="41">
        <v>0.87051177904142973</v>
      </c>
      <c r="I674" s="93">
        <v>0.9262125902992776</v>
      </c>
      <c r="J674" s="93">
        <v>0.91579999999999995</v>
      </c>
      <c r="K674" s="93">
        <v>0.91930000000000001</v>
      </c>
      <c r="L674" s="93">
        <v>0.92090000000000005</v>
      </c>
      <c r="M674" s="93">
        <v>0.92371134020618595</v>
      </c>
      <c r="N674" s="93">
        <v>0.90458422174840103</v>
      </c>
      <c r="O674" s="93">
        <v>0.91927398444252373</v>
      </c>
    </row>
    <row r="675" spans="2:15" ht="15.75" x14ac:dyDescent="0.25">
      <c r="B675" s="127" t="s">
        <v>66</v>
      </c>
      <c r="C675" s="128">
        <v>0.01</v>
      </c>
      <c r="D675" s="129"/>
      <c r="E675" s="143">
        <v>0.01</v>
      </c>
      <c r="F675" s="144"/>
      <c r="G675" s="12" t="s">
        <v>59</v>
      </c>
      <c r="H675" s="12" t="s">
        <v>59</v>
      </c>
      <c r="I675" s="93">
        <v>0</v>
      </c>
      <c r="J675" s="93">
        <v>3.8E-3</v>
      </c>
      <c r="K675" s="93">
        <v>5.7999999999999996E-3</v>
      </c>
      <c r="L675" s="93">
        <v>5.7000000000000002E-3</v>
      </c>
      <c r="M675" s="93">
        <v>1.8700000000000001E-2</v>
      </c>
      <c r="N675" s="93">
        <v>1.8939393939393901E-3</v>
      </c>
      <c r="O675" s="93">
        <v>5.681818181818182E-3</v>
      </c>
    </row>
    <row r="676" spans="2:15" ht="15.75" x14ac:dyDescent="0.25">
      <c r="B676" s="127" t="s">
        <v>67</v>
      </c>
      <c r="C676" s="128">
        <v>0.04</v>
      </c>
      <c r="D676" s="129"/>
      <c r="E676" s="143">
        <v>0.04</v>
      </c>
      <c r="F676" s="144"/>
      <c r="G676" s="16">
        <v>8.736495545095746E-2</v>
      </c>
      <c r="H676" s="41">
        <v>5.9649700485049579E-3</v>
      </c>
      <c r="I676" s="93">
        <v>6.6797385620915029E-3</v>
      </c>
      <c r="J676" s="93">
        <v>8.8999999999999999E-3</v>
      </c>
      <c r="K676" s="93">
        <v>1.06E-2</v>
      </c>
      <c r="L676" s="93">
        <v>1.11E-2</v>
      </c>
      <c r="M676" s="93">
        <v>1.41746095211071E-2</v>
      </c>
      <c r="N676" s="93">
        <v>1.31675396159023E-2</v>
      </c>
      <c r="O676" s="93">
        <v>1.380705978789897E-2</v>
      </c>
    </row>
    <row r="677" spans="2:15" ht="15.75" customHeight="1" x14ac:dyDescent="0.25">
      <c r="B677" s="127" t="s">
        <v>68</v>
      </c>
      <c r="C677" s="128" t="s">
        <v>69</v>
      </c>
      <c r="D677" s="129"/>
      <c r="E677" s="143" t="s">
        <v>69</v>
      </c>
      <c r="F677" s="144"/>
      <c r="G677" s="16">
        <v>0.74450921329258224</v>
      </c>
      <c r="H677" s="41">
        <v>0.39278131634819535</v>
      </c>
      <c r="I677" s="93">
        <v>0.38747553816046965</v>
      </c>
      <c r="J677" s="93">
        <v>0.42470000000000002</v>
      </c>
      <c r="K677" s="93">
        <v>0.51160000000000005</v>
      </c>
      <c r="L677" s="93">
        <v>0.50960000000000005</v>
      </c>
      <c r="M677" s="93">
        <v>0.51410373066423998</v>
      </c>
      <c r="N677" s="93">
        <v>0.44028340080971701</v>
      </c>
      <c r="O677" s="93">
        <v>0.41001855287569572</v>
      </c>
    </row>
    <row r="678" spans="2:15" ht="16.5" thickBot="1" x14ac:dyDescent="0.3">
      <c r="B678" s="127" t="s">
        <v>70</v>
      </c>
      <c r="C678" s="128">
        <v>0.5</v>
      </c>
      <c r="D678" s="129"/>
      <c r="E678" s="133">
        <v>0.5</v>
      </c>
      <c r="F678" s="134"/>
      <c r="G678" s="12">
        <v>0.66700000000000004</v>
      </c>
      <c r="H678" s="41">
        <v>0.51900000000000002</v>
      </c>
      <c r="I678" s="79">
        <v>0.48099999999999998</v>
      </c>
      <c r="J678" s="79">
        <v>0.37</v>
      </c>
      <c r="K678" s="79">
        <v>0.3</v>
      </c>
      <c r="L678" s="79">
        <v>0.32500000000000001</v>
      </c>
      <c r="M678" s="79">
        <v>0.45</v>
      </c>
      <c r="N678" s="79">
        <v>0.125</v>
      </c>
      <c r="O678" s="79">
        <v>0.3</v>
      </c>
    </row>
    <row r="679" spans="2:15" ht="16.5" thickBot="1" x14ac:dyDescent="0.3">
      <c r="B679" s="176" t="s">
        <v>73</v>
      </c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8"/>
    </row>
    <row r="680" spans="2:15" ht="15.75" x14ac:dyDescent="0.25">
      <c r="B680" s="153" t="s">
        <v>74</v>
      </c>
      <c r="C680" s="154">
        <v>1</v>
      </c>
      <c r="D680" s="155"/>
      <c r="E680" s="156">
        <v>1</v>
      </c>
      <c r="F680" s="157"/>
      <c r="G680" s="81" t="s">
        <v>59</v>
      </c>
      <c r="H680" s="81" t="s">
        <v>59</v>
      </c>
      <c r="I680" s="81" t="s">
        <v>59</v>
      </c>
      <c r="J680" s="81" t="s">
        <v>59</v>
      </c>
      <c r="K680" s="81" t="s">
        <v>59</v>
      </c>
      <c r="L680" s="81" t="s">
        <v>59</v>
      </c>
      <c r="M680" s="81" t="s">
        <v>59</v>
      </c>
      <c r="N680" s="81" t="s">
        <v>59</v>
      </c>
      <c r="O680" s="81" t="s">
        <v>59</v>
      </c>
    </row>
    <row r="681" spans="2:15" ht="15.75" x14ac:dyDescent="0.25">
      <c r="B681" s="127" t="s">
        <v>75</v>
      </c>
      <c r="C681" s="128" t="s">
        <v>76</v>
      </c>
      <c r="D681" s="129"/>
      <c r="E681" s="143" t="s">
        <v>76</v>
      </c>
      <c r="F681" s="144"/>
      <c r="G681" s="12" t="s">
        <v>59</v>
      </c>
      <c r="H681" s="12" t="s">
        <v>59</v>
      </c>
      <c r="I681" s="12" t="s">
        <v>59</v>
      </c>
      <c r="J681" s="12" t="s">
        <v>59</v>
      </c>
      <c r="K681" s="12" t="s">
        <v>59</v>
      </c>
      <c r="L681" s="12" t="s">
        <v>59</v>
      </c>
      <c r="M681" s="12" t="s">
        <v>59</v>
      </c>
      <c r="N681" s="12" t="s">
        <v>59</v>
      </c>
      <c r="O681" s="12" t="s">
        <v>59</v>
      </c>
    </row>
    <row r="682" spans="2:15" ht="16.5" thickBot="1" x14ac:dyDescent="0.3">
      <c r="B682" s="130" t="s">
        <v>77</v>
      </c>
      <c r="C682" s="131">
        <v>1</v>
      </c>
      <c r="D682" s="132"/>
      <c r="E682" s="133">
        <v>1</v>
      </c>
      <c r="F682" s="134"/>
      <c r="G682" s="19" t="s">
        <v>59</v>
      </c>
      <c r="H682" s="19" t="s">
        <v>59</v>
      </c>
      <c r="I682" s="19" t="s">
        <v>59</v>
      </c>
      <c r="J682" s="19" t="s">
        <v>59</v>
      </c>
      <c r="K682" s="19" t="s">
        <v>59</v>
      </c>
      <c r="L682" s="19" t="s">
        <v>59</v>
      </c>
      <c r="M682" s="19" t="s">
        <v>59</v>
      </c>
      <c r="N682" s="19" t="s">
        <v>59</v>
      </c>
      <c r="O682" s="19" t="s">
        <v>59</v>
      </c>
    </row>
    <row r="683" spans="2:15" ht="15.75" thickBot="1" x14ac:dyDescent="0.3"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</row>
    <row r="684" spans="2:15" x14ac:dyDescent="0.25">
      <c r="B684" s="164" t="s">
        <v>150</v>
      </c>
      <c r="C684" s="165"/>
      <c r="D684" s="165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6"/>
    </row>
    <row r="685" spans="2:15" ht="15" customHeight="1" x14ac:dyDescent="0.25">
      <c r="B685" s="135" t="s">
        <v>5</v>
      </c>
      <c r="C685" s="136"/>
      <c r="D685" s="137"/>
      <c r="E685" s="141" t="s">
        <v>46</v>
      </c>
      <c r="F685" s="137"/>
      <c r="G685" s="152" t="s">
        <v>49</v>
      </c>
      <c r="H685" s="152" t="s">
        <v>50</v>
      </c>
      <c r="I685" s="152" t="s">
        <v>51</v>
      </c>
      <c r="J685" s="152" t="s">
        <v>52</v>
      </c>
      <c r="K685" s="152" t="s">
        <v>53</v>
      </c>
      <c r="L685" s="152" t="s">
        <v>54</v>
      </c>
      <c r="M685" s="152" t="s">
        <v>55</v>
      </c>
      <c r="N685" s="152" t="s">
        <v>56</v>
      </c>
      <c r="O685" s="184" t="s">
        <v>57</v>
      </c>
    </row>
    <row r="686" spans="2:15" x14ac:dyDescent="0.25">
      <c r="B686" s="138"/>
      <c r="C686" s="139"/>
      <c r="D686" s="140"/>
      <c r="E686" s="142"/>
      <c r="F686" s="140"/>
      <c r="G686" s="152"/>
      <c r="H686" s="152"/>
      <c r="I686" s="152"/>
      <c r="J686" s="152"/>
      <c r="K686" s="152"/>
      <c r="L686" s="152"/>
      <c r="M686" s="152"/>
      <c r="N686" s="152"/>
      <c r="O686" s="184"/>
    </row>
    <row r="687" spans="2:15" ht="15.75" x14ac:dyDescent="0.25">
      <c r="B687" s="127" t="s">
        <v>58</v>
      </c>
      <c r="C687" s="128">
        <v>0.95</v>
      </c>
      <c r="D687" s="129"/>
      <c r="E687" s="143">
        <v>0.95</v>
      </c>
      <c r="F687" s="144"/>
      <c r="G687" s="12">
        <f>95/98</f>
        <v>0.96938775510204078</v>
      </c>
      <c r="H687" s="41">
        <v>0.99512195121951219</v>
      </c>
      <c r="I687" s="79">
        <v>0.88486842105263153</v>
      </c>
      <c r="J687" s="79">
        <v>0.93810000000000004</v>
      </c>
      <c r="K687" s="79">
        <v>0.99009999999999998</v>
      </c>
      <c r="L687" s="79">
        <v>0.75939999999999996</v>
      </c>
      <c r="M687" s="79">
        <v>0.98496240601503759</v>
      </c>
      <c r="N687" s="79">
        <v>0.81045751633986929</v>
      </c>
      <c r="O687" s="79">
        <v>1</v>
      </c>
    </row>
    <row r="688" spans="2:15" ht="15.75" x14ac:dyDescent="0.25">
      <c r="B688" s="127" t="s">
        <v>60</v>
      </c>
      <c r="C688" s="128">
        <v>1</v>
      </c>
      <c r="D688" s="129"/>
      <c r="E688" s="143">
        <v>1</v>
      </c>
      <c r="F688" s="144"/>
      <c r="G688" s="12" t="s">
        <v>59</v>
      </c>
      <c r="H688" s="12" t="s">
        <v>59</v>
      </c>
      <c r="I688" s="79">
        <v>1.0824</v>
      </c>
      <c r="J688" s="79">
        <v>0.66</v>
      </c>
      <c r="K688" s="79" t="s">
        <v>59</v>
      </c>
      <c r="L688" s="79">
        <v>0.67169999999999996</v>
      </c>
      <c r="M688" s="79">
        <v>0.76359999999999995</v>
      </c>
      <c r="N688" s="79">
        <v>0.81910000000000005</v>
      </c>
      <c r="O688" s="79">
        <v>0.70340000000000003</v>
      </c>
    </row>
    <row r="689" spans="2:15" ht="15.75" x14ac:dyDescent="0.25">
      <c r="B689" s="127" t="s">
        <v>61</v>
      </c>
      <c r="C689" s="128">
        <v>1</v>
      </c>
      <c r="D689" s="129"/>
      <c r="E689" s="143">
        <v>1</v>
      </c>
      <c r="F689" s="144"/>
      <c r="G689" s="12" t="s">
        <v>59</v>
      </c>
      <c r="H689" s="42">
        <v>0.29366826156299841</v>
      </c>
      <c r="I689" s="12" t="s">
        <v>59</v>
      </c>
      <c r="J689" s="12">
        <v>1.2981</v>
      </c>
      <c r="K689" s="12">
        <v>1.0391999999999999</v>
      </c>
      <c r="L689" s="12">
        <v>0.94689999999999996</v>
      </c>
      <c r="M689" s="12">
        <v>0.92979999999999996</v>
      </c>
      <c r="N689" s="12">
        <v>1.27807814992026</v>
      </c>
      <c r="O689" s="12">
        <v>1.1635645933014356</v>
      </c>
    </row>
    <row r="690" spans="2:15" ht="47.25" customHeight="1" x14ac:dyDescent="0.25">
      <c r="B690" s="127" t="s">
        <v>62</v>
      </c>
      <c r="C690" s="128" t="s">
        <v>63</v>
      </c>
      <c r="D690" s="129"/>
      <c r="E690" s="143" t="s">
        <v>63</v>
      </c>
      <c r="F690" s="144"/>
      <c r="G690" s="16">
        <v>0.93732922303634825</v>
      </c>
      <c r="H690" s="42">
        <v>0.91698113207547172</v>
      </c>
      <c r="I690" s="93">
        <v>0.92708333333333337</v>
      </c>
      <c r="J690" s="93">
        <v>0.92589999999999995</v>
      </c>
      <c r="K690" s="93">
        <v>0.9365</v>
      </c>
      <c r="L690" s="93">
        <v>0.94430000000000003</v>
      </c>
      <c r="M690" s="93">
        <v>0.94297428251956805</v>
      </c>
      <c r="N690" s="93">
        <v>0.93953294412010002</v>
      </c>
      <c r="O690" s="93">
        <v>0.9287598944591029</v>
      </c>
    </row>
    <row r="691" spans="2:15" ht="31.5" customHeight="1" x14ac:dyDescent="0.25">
      <c r="B691" s="127" t="s">
        <v>64</v>
      </c>
      <c r="C691" s="128" t="s">
        <v>65</v>
      </c>
      <c r="D691" s="129"/>
      <c r="E691" s="143" t="s">
        <v>65</v>
      </c>
      <c r="F691" s="144"/>
      <c r="G691" s="16">
        <v>0.83816868522097132</v>
      </c>
      <c r="H691" s="42">
        <v>0.63594936708860761</v>
      </c>
      <c r="I691" s="93">
        <v>0.62232701845678506</v>
      </c>
      <c r="J691" s="93">
        <v>0.73070000000000002</v>
      </c>
      <c r="K691" s="93">
        <v>0.87839999999999996</v>
      </c>
      <c r="L691" s="93">
        <v>0.8196</v>
      </c>
      <c r="M691" s="93">
        <v>0.91075447695469203</v>
      </c>
      <c r="N691" s="93">
        <v>0.88159588159588198</v>
      </c>
      <c r="O691" s="93">
        <v>0.75090401051939515</v>
      </c>
    </row>
    <row r="692" spans="2:15" ht="15.75" x14ac:dyDescent="0.25">
      <c r="B692" s="127" t="s">
        <v>66</v>
      </c>
      <c r="C692" s="128">
        <v>0.01</v>
      </c>
      <c r="D692" s="129"/>
      <c r="E692" s="143">
        <v>0.01</v>
      </c>
      <c r="F692" s="144"/>
      <c r="G692" s="12" t="s">
        <v>59</v>
      </c>
      <c r="H692" s="12" t="s">
        <v>59</v>
      </c>
      <c r="I692" s="93">
        <v>0</v>
      </c>
      <c r="J692" s="93">
        <v>3.5999999999999999E-3</v>
      </c>
      <c r="K692" s="93">
        <v>3.5999999999999999E-3</v>
      </c>
      <c r="L692" s="93">
        <v>5.4000000000000003E-3</v>
      </c>
      <c r="M692" s="93">
        <v>1.7500000000000002E-2</v>
      </c>
      <c r="N692" s="93">
        <v>3.5087719298245602E-3</v>
      </c>
      <c r="O692" s="93">
        <v>5.244755244755245E-3</v>
      </c>
    </row>
    <row r="693" spans="2:15" ht="15.75" x14ac:dyDescent="0.25">
      <c r="B693" s="127" t="s">
        <v>67</v>
      </c>
      <c r="C693" s="128">
        <v>0.04</v>
      </c>
      <c r="D693" s="129"/>
      <c r="E693" s="143">
        <v>0.04</v>
      </c>
      <c r="F693" s="144"/>
      <c r="G693" s="16">
        <v>8.4281878159402884E-2</v>
      </c>
      <c r="H693" s="42">
        <v>4.1060925535456663E-3</v>
      </c>
      <c r="I693" s="93">
        <v>4.4973217326686691E-3</v>
      </c>
      <c r="J693" s="93">
        <v>4.0000000000000001E-3</v>
      </c>
      <c r="K693" s="93">
        <v>6.0000000000000001E-3</v>
      </c>
      <c r="L693" s="93">
        <v>5.0000000000000001E-3</v>
      </c>
      <c r="M693" s="93">
        <v>5.9212996143476297E-3</v>
      </c>
      <c r="N693" s="93">
        <v>6.7073612082901102E-3</v>
      </c>
      <c r="O693" s="93">
        <v>7.499436979205765E-3</v>
      </c>
    </row>
    <row r="694" spans="2:15" ht="15.75" customHeight="1" x14ac:dyDescent="0.25">
      <c r="B694" s="127" t="s">
        <v>68</v>
      </c>
      <c r="C694" s="128" t="s">
        <v>69</v>
      </c>
      <c r="D694" s="129"/>
      <c r="E694" s="143" t="s">
        <v>69</v>
      </c>
      <c r="F694" s="144"/>
      <c r="G694" s="16">
        <v>0.69772029303649252</v>
      </c>
      <c r="H694" s="42">
        <v>0.15135135135135136</v>
      </c>
      <c r="I694" s="93">
        <v>0.21514629948364888</v>
      </c>
      <c r="J694" s="93">
        <v>0.432</v>
      </c>
      <c r="K694" s="93">
        <v>0.38750000000000001</v>
      </c>
      <c r="L694" s="93">
        <v>0.3624</v>
      </c>
      <c r="M694" s="93">
        <v>0.46829971181556201</v>
      </c>
      <c r="N694" s="93">
        <v>0.40887290167865697</v>
      </c>
      <c r="O694" s="93">
        <v>0.39239239239239238</v>
      </c>
    </row>
    <row r="695" spans="2:15" ht="16.5" thickBot="1" x14ac:dyDescent="0.3">
      <c r="B695" s="127" t="s">
        <v>70</v>
      </c>
      <c r="C695" s="128">
        <v>0.5</v>
      </c>
      <c r="D695" s="129"/>
      <c r="E695" s="133">
        <v>0.5</v>
      </c>
      <c r="F695" s="134"/>
      <c r="G695" s="12">
        <v>0.37</v>
      </c>
      <c r="H695" s="41">
        <v>0.74099999999999999</v>
      </c>
      <c r="I695" s="79">
        <v>0.48099999999999998</v>
      </c>
      <c r="J695" s="79">
        <v>0.44400000000000001</v>
      </c>
      <c r="K695" s="79">
        <v>0.25</v>
      </c>
      <c r="L695" s="79">
        <v>0.25</v>
      </c>
      <c r="M695" s="79">
        <v>0.2</v>
      </c>
      <c r="N695" s="79">
        <v>0.25</v>
      </c>
      <c r="O695" s="79">
        <v>0.1</v>
      </c>
    </row>
    <row r="696" spans="2:15" ht="16.5" thickBot="1" x14ac:dyDescent="0.3">
      <c r="B696" s="176" t="s">
        <v>73</v>
      </c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8"/>
    </row>
    <row r="697" spans="2:15" ht="15.75" x14ac:dyDescent="0.25">
      <c r="B697" s="127" t="s">
        <v>74</v>
      </c>
      <c r="C697" s="128">
        <v>1</v>
      </c>
      <c r="D697" s="129"/>
      <c r="E697" s="12" t="s">
        <v>59</v>
      </c>
      <c r="F697" s="12" t="s">
        <v>59</v>
      </c>
      <c r="G697" s="12" t="s">
        <v>59</v>
      </c>
      <c r="H697" s="12" t="s">
        <v>59</v>
      </c>
      <c r="I697" s="12">
        <v>0.20030000000000001</v>
      </c>
      <c r="J697" s="12" t="s">
        <v>59</v>
      </c>
      <c r="K697" s="12">
        <v>0.67120000000000002</v>
      </c>
      <c r="L697" s="12">
        <v>0.59009999999999996</v>
      </c>
      <c r="M697" s="12">
        <v>0.60160000000000002</v>
      </c>
      <c r="N697" s="12">
        <v>0.48580000000000001</v>
      </c>
      <c r="O697" s="12">
        <v>1.3095000000000001</v>
      </c>
    </row>
    <row r="698" spans="2:15" ht="15.75" x14ac:dyDescent="0.25">
      <c r="B698" s="127" t="s">
        <v>75</v>
      </c>
      <c r="C698" s="128" t="s">
        <v>76</v>
      </c>
      <c r="D698" s="129"/>
      <c r="E698" s="12" t="s">
        <v>59</v>
      </c>
      <c r="F698" s="43">
        <v>1</v>
      </c>
      <c r="G698" s="12" t="s">
        <v>59</v>
      </c>
      <c r="H698" s="12" t="s">
        <v>59</v>
      </c>
      <c r="I698" s="12">
        <v>1</v>
      </c>
      <c r="J698" s="12" t="s">
        <v>59</v>
      </c>
      <c r="K698" s="12">
        <v>1</v>
      </c>
      <c r="L698" s="12">
        <v>1</v>
      </c>
      <c r="M698" s="12">
        <v>1</v>
      </c>
      <c r="N698" s="12">
        <v>1</v>
      </c>
      <c r="O698" s="12">
        <v>1</v>
      </c>
    </row>
    <row r="699" spans="2:15" ht="16.5" thickBot="1" x14ac:dyDescent="0.3">
      <c r="B699" s="127" t="s">
        <v>77</v>
      </c>
      <c r="C699" s="128">
        <v>1</v>
      </c>
      <c r="D699" s="129"/>
      <c r="E699" s="19" t="s">
        <v>59</v>
      </c>
      <c r="F699" s="19" t="s">
        <v>59</v>
      </c>
      <c r="G699" s="19" t="s">
        <v>59</v>
      </c>
      <c r="H699" s="19" t="s">
        <v>59</v>
      </c>
      <c r="I699" s="19">
        <v>14.0131</v>
      </c>
      <c r="J699" s="19" t="s">
        <v>59</v>
      </c>
      <c r="K699" s="19">
        <v>3.476</v>
      </c>
      <c r="L699" s="19">
        <v>4.0101000000000004</v>
      </c>
      <c r="M699" s="19">
        <v>4.0949999999999998</v>
      </c>
      <c r="N699" s="19">
        <v>2.4733999999999998</v>
      </c>
      <c r="O699" s="19">
        <v>1.3616999999999999</v>
      </c>
    </row>
    <row r="700" spans="2:15" ht="15.75" thickBot="1" x14ac:dyDescent="0.3"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</row>
    <row r="701" spans="2:15" ht="15.75" thickBot="1" x14ac:dyDescent="0.3">
      <c r="B701" s="234" t="s">
        <v>151</v>
      </c>
      <c r="C701" s="235"/>
      <c r="D701" s="235"/>
      <c r="E701" s="235"/>
      <c r="F701" s="235"/>
      <c r="G701" s="235"/>
      <c r="H701" s="235"/>
      <c r="I701" s="235"/>
      <c r="J701" s="235"/>
      <c r="K701" s="235"/>
      <c r="L701" s="235"/>
      <c r="M701" s="235"/>
      <c r="N701" s="235"/>
      <c r="O701" s="236"/>
    </row>
    <row r="702" spans="2:15" ht="15" customHeight="1" x14ac:dyDescent="0.25">
      <c r="B702" s="187" t="s">
        <v>5</v>
      </c>
      <c r="C702" s="188"/>
      <c r="D702" s="189"/>
      <c r="E702" s="199" t="s">
        <v>46</v>
      </c>
      <c r="F702" s="189"/>
      <c r="G702" s="152" t="s">
        <v>49</v>
      </c>
      <c r="H702" s="152" t="s">
        <v>50</v>
      </c>
      <c r="I702" s="152" t="s">
        <v>51</v>
      </c>
      <c r="J702" s="152" t="s">
        <v>52</v>
      </c>
      <c r="K702" s="152" t="s">
        <v>53</v>
      </c>
      <c r="L702" s="152" t="s">
        <v>54</v>
      </c>
      <c r="M702" s="152" t="s">
        <v>55</v>
      </c>
      <c r="N702" s="152" t="s">
        <v>56</v>
      </c>
      <c r="O702" s="184" t="s">
        <v>57</v>
      </c>
    </row>
    <row r="703" spans="2:15" x14ac:dyDescent="0.25">
      <c r="B703" s="138"/>
      <c r="C703" s="139"/>
      <c r="D703" s="140"/>
      <c r="E703" s="142"/>
      <c r="F703" s="140"/>
      <c r="G703" s="152"/>
      <c r="H703" s="152"/>
      <c r="I703" s="152"/>
      <c r="J703" s="152"/>
      <c r="K703" s="152"/>
      <c r="L703" s="152"/>
      <c r="M703" s="152"/>
      <c r="N703" s="152"/>
      <c r="O703" s="184"/>
    </row>
    <row r="704" spans="2:15" ht="15.75" x14ac:dyDescent="0.25">
      <c r="B704" s="127" t="s">
        <v>79</v>
      </c>
      <c r="C704" s="128">
        <v>1</v>
      </c>
      <c r="D704" s="129"/>
      <c r="E704" s="185">
        <v>1</v>
      </c>
      <c r="F704" s="186"/>
      <c r="G704" s="30">
        <v>0.96840000000000004</v>
      </c>
      <c r="H704" s="30">
        <v>0.97</v>
      </c>
      <c r="I704" s="103">
        <v>0.97409999999999997</v>
      </c>
      <c r="J704" s="103">
        <v>0.97770000000000001</v>
      </c>
      <c r="K704" s="103">
        <v>0.98642080254582709</v>
      </c>
      <c r="L704" s="103">
        <v>0.98640000000000005</v>
      </c>
      <c r="M704" s="103">
        <v>0.99220178433748207</v>
      </c>
      <c r="N704" s="103">
        <v>0.992719089224252</v>
      </c>
      <c r="O704" s="103">
        <v>0.99204056884577219</v>
      </c>
    </row>
    <row r="705" spans="2:15" ht="15.75" x14ac:dyDescent="0.25">
      <c r="B705" s="127" t="s">
        <v>80</v>
      </c>
      <c r="C705" s="128">
        <v>1</v>
      </c>
      <c r="D705" s="129"/>
      <c r="E705" s="185">
        <v>1</v>
      </c>
      <c r="F705" s="186"/>
      <c r="G705" s="34" t="s">
        <v>59</v>
      </c>
      <c r="H705" s="30">
        <v>2.0299999999999998</v>
      </c>
      <c r="I705" s="59">
        <v>2.0992999999999999</v>
      </c>
      <c r="J705" s="59">
        <v>0.4032</v>
      </c>
      <c r="K705" s="59">
        <v>6.657096505455061</v>
      </c>
      <c r="L705" s="59">
        <v>6.6257000000000001</v>
      </c>
      <c r="M705" s="59">
        <v>1.9816</v>
      </c>
      <c r="N705" s="59">
        <v>6.915177050060465</v>
      </c>
      <c r="O705" s="59">
        <v>17.462945819897648</v>
      </c>
    </row>
    <row r="706" spans="2:15" ht="15.75" x14ac:dyDescent="0.25">
      <c r="B706" s="127" t="s">
        <v>81</v>
      </c>
      <c r="C706" s="128">
        <v>1</v>
      </c>
      <c r="D706" s="129"/>
      <c r="E706" s="185">
        <v>1</v>
      </c>
      <c r="F706" s="186"/>
      <c r="G706" s="34" t="s">
        <v>59</v>
      </c>
      <c r="H706" s="30">
        <v>2.61</v>
      </c>
      <c r="I706" s="59">
        <v>1.2383999999999999</v>
      </c>
      <c r="J706" s="59">
        <v>3.0314999999999999</v>
      </c>
      <c r="K706" s="59">
        <v>0.96452806732135588</v>
      </c>
      <c r="L706" s="59">
        <v>1.0442</v>
      </c>
      <c r="M706" s="59">
        <v>0.95220000000000005</v>
      </c>
      <c r="N706" s="59">
        <v>1.1195999999999999</v>
      </c>
      <c r="O706" s="59">
        <v>1.0280789230022507</v>
      </c>
    </row>
    <row r="707" spans="2:15" ht="15.75" x14ac:dyDescent="0.25">
      <c r="B707" s="127" t="s">
        <v>66</v>
      </c>
      <c r="C707" s="128">
        <v>0.01</v>
      </c>
      <c r="D707" s="129"/>
      <c r="E707" s="185">
        <v>0.01</v>
      </c>
      <c r="F707" s="186"/>
      <c r="G707" s="34" t="s">
        <v>59</v>
      </c>
      <c r="H707" s="30">
        <v>4.88</v>
      </c>
      <c r="I707" s="59">
        <v>0.5887</v>
      </c>
      <c r="J707" s="59">
        <v>2.4346000000000001</v>
      </c>
      <c r="K707" s="59">
        <v>0.53169230769230769</v>
      </c>
      <c r="L707" s="59">
        <v>0.57799999999999996</v>
      </c>
      <c r="M707" s="59">
        <v>0.5625</v>
      </c>
      <c r="N707" s="59">
        <v>1.0779000000000001</v>
      </c>
      <c r="O707" s="59">
        <v>1.2651583710407239</v>
      </c>
    </row>
    <row r="708" spans="2:15" ht="15.75" x14ac:dyDescent="0.25">
      <c r="B708" s="127" t="s">
        <v>82</v>
      </c>
      <c r="C708" s="128">
        <v>1</v>
      </c>
      <c r="D708" s="129"/>
      <c r="E708" s="185">
        <v>1</v>
      </c>
      <c r="F708" s="186"/>
      <c r="G708" s="34" t="s">
        <v>59</v>
      </c>
      <c r="H708" s="103">
        <v>2.7799999999999998E-2</v>
      </c>
      <c r="I708" s="59">
        <v>0</v>
      </c>
      <c r="J708" s="59">
        <v>1.8200000000000001E-2</v>
      </c>
      <c r="K708" s="59">
        <v>1.7921146953405017E-2</v>
      </c>
      <c r="L708" s="59">
        <v>0</v>
      </c>
      <c r="M708" s="59">
        <v>0</v>
      </c>
      <c r="N708" s="59">
        <v>0</v>
      </c>
      <c r="O708" s="59">
        <v>0</v>
      </c>
    </row>
    <row r="709" spans="2:15" ht="15.75" x14ac:dyDescent="0.25">
      <c r="B709" s="127" t="s">
        <v>75</v>
      </c>
      <c r="C709" s="128" t="s">
        <v>83</v>
      </c>
      <c r="D709" s="129"/>
      <c r="E709" s="192" t="s">
        <v>83</v>
      </c>
      <c r="F709" s="193"/>
      <c r="G709" s="34" t="s">
        <v>59</v>
      </c>
      <c r="H709" s="30">
        <v>1.78</v>
      </c>
      <c r="I709" s="59">
        <v>1.2188000000000001</v>
      </c>
      <c r="J709" s="59">
        <v>1.4854000000000001</v>
      </c>
      <c r="K709" s="59">
        <v>1.1669516199692174</v>
      </c>
      <c r="L709" s="59">
        <v>1.3853</v>
      </c>
      <c r="M709" s="59">
        <v>1.1680999999999999</v>
      </c>
      <c r="N709" s="59">
        <v>1.20737609853599</v>
      </c>
      <c r="O709" s="59">
        <v>1.496006011856718</v>
      </c>
    </row>
    <row r="710" spans="2:15" ht="15.75" x14ac:dyDescent="0.25">
      <c r="B710" s="127" t="s">
        <v>84</v>
      </c>
      <c r="C710" s="128">
        <v>0.45</v>
      </c>
      <c r="D710" s="129"/>
      <c r="E710" s="185">
        <v>0.45</v>
      </c>
      <c r="F710" s="186"/>
      <c r="G710" s="30">
        <v>0.94210000000000005</v>
      </c>
      <c r="H710" s="30">
        <v>0.48</v>
      </c>
      <c r="I710" s="59">
        <v>0.46150000000000002</v>
      </c>
      <c r="J710" s="59">
        <v>0.45240000000000002</v>
      </c>
      <c r="K710" s="59">
        <v>0.50847457627118642</v>
      </c>
      <c r="L710" s="59">
        <v>0.46429999999999999</v>
      </c>
      <c r="M710" s="59">
        <v>0.51063829787234039</v>
      </c>
      <c r="N710" s="59">
        <v>0.58536585365853655</v>
      </c>
      <c r="O710" s="59">
        <v>0.6</v>
      </c>
    </row>
    <row r="711" spans="2:15" ht="15.75" x14ac:dyDescent="0.25">
      <c r="B711" s="127" t="s">
        <v>85</v>
      </c>
      <c r="C711" s="128">
        <v>0.6</v>
      </c>
      <c r="D711" s="129"/>
      <c r="E711" s="185">
        <v>0.6</v>
      </c>
      <c r="F711" s="186"/>
      <c r="G711" s="30">
        <v>0.90890000000000004</v>
      </c>
      <c r="H711" s="30">
        <v>0.46</v>
      </c>
      <c r="I711" s="59">
        <v>0.44230000000000003</v>
      </c>
      <c r="J711" s="59">
        <v>0.42859999999999998</v>
      </c>
      <c r="K711" s="59">
        <v>0.47457627118644069</v>
      </c>
      <c r="L711" s="59">
        <v>0.42859999999999998</v>
      </c>
      <c r="M711" s="59">
        <v>0.57446808510638303</v>
      </c>
      <c r="N711" s="59">
        <v>0.87804878048780488</v>
      </c>
      <c r="O711" s="59">
        <v>0.8</v>
      </c>
    </row>
    <row r="712" spans="2:15" ht="15.75" x14ac:dyDescent="0.25">
      <c r="B712" s="127" t="s">
        <v>86</v>
      </c>
      <c r="C712" s="128">
        <v>0.6</v>
      </c>
      <c r="D712" s="129"/>
      <c r="E712" s="185">
        <v>0.6</v>
      </c>
      <c r="F712" s="186"/>
      <c r="G712" s="30">
        <v>1.41</v>
      </c>
      <c r="H712" s="30">
        <v>0.87</v>
      </c>
      <c r="I712" s="59">
        <v>0.84619999999999995</v>
      </c>
      <c r="J712" s="59">
        <v>0.8095</v>
      </c>
      <c r="K712" s="59">
        <v>0.76271186440677963</v>
      </c>
      <c r="L712" s="59">
        <v>0.73209999999999997</v>
      </c>
      <c r="M712" s="59">
        <v>0.80851063829787229</v>
      </c>
      <c r="N712" s="59">
        <v>0.92682926829268297</v>
      </c>
      <c r="O712" s="59">
        <v>0.71875</v>
      </c>
    </row>
    <row r="713" spans="2:15" ht="15.75" x14ac:dyDescent="0.25">
      <c r="B713" s="127" t="s">
        <v>87</v>
      </c>
      <c r="C713" s="128">
        <v>0.4</v>
      </c>
      <c r="D713" s="129"/>
      <c r="E713" s="185">
        <v>0.4</v>
      </c>
      <c r="F713" s="186"/>
      <c r="G713" s="30">
        <v>1.2079</v>
      </c>
      <c r="H713" s="30">
        <v>0.55000000000000004</v>
      </c>
      <c r="I713" s="59">
        <v>0.54979999999999996</v>
      </c>
      <c r="J713" s="59">
        <v>0.55900000000000005</v>
      </c>
      <c r="K713" s="59">
        <v>0.5484</v>
      </c>
      <c r="L713" s="59">
        <v>0.53339999999999999</v>
      </c>
      <c r="M713" s="59">
        <v>0.56563750283082959</v>
      </c>
      <c r="N713" s="59">
        <v>0.58470481654839201</v>
      </c>
      <c r="O713" s="59">
        <v>0.61143374311788223</v>
      </c>
    </row>
    <row r="714" spans="2:15" ht="15.75" x14ac:dyDescent="0.25">
      <c r="B714" s="127" t="s">
        <v>88</v>
      </c>
      <c r="C714" s="128">
        <v>0.95</v>
      </c>
      <c r="D714" s="129"/>
      <c r="E714" s="185">
        <v>0.95</v>
      </c>
      <c r="F714" s="186"/>
      <c r="G714" s="30">
        <v>1.2067000000000001</v>
      </c>
      <c r="H714" s="30">
        <v>0.93</v>
      </c>
      <c r="I714" s="59">
        <v>1.1580999999999999</v>
      </c>
      <c r="J714" s="59">
        <v>0.97440000000000004</v>
      </c>
      <c r="K714" s="59">
        <v>1.069767441860465</v>
      </c>
      <c r="L714" s="59">
        <v>1.1667000000000001</v>
      </c>
      <c r="M714" s="59">
        <v>0.9375</v>
      </c>
      <c r="N714" s="59">
        <v>1.1891891891891893</v>
      </c>
      <c r="O714" s="59">
        <v>1.2727272727272727</v>
      </c>
    </row>
    <row r="715" spans="2:15" ht="47.25" customHeight="1" x14ac:dyDescent="0.25">
      <c r="B715" s="127" t="s">
        <v>89</v>
      </c>
      <c r="C715" s="128" t="s">
        <v>90</v>
      </c>
      <c r="D715" s="129"/>
      <c r="E715" s="190" t="s">
        <v>90</v>
      </c>
      <c r="F715" s="191"/>
      <c r="G715" s="30">
        <v>1</v>
      </c>
      <c r="H715" s="30">
        <v>0.83</v>
      </c>
      <c r="I715" s="59">
        <v>0.84150000000000003</v>
      </c>
      <c r="J715" s="59">
        <v>0.85140000000000005</v>
      </c>
      <c r="K715" s="59">
        <v>0.8606197824712829</v>
      </c>
      <c r="L715" s="59">
        <v>0.87139999999999995</v>
      </c>
      <c r="M715" s="59">
        <v>0.89079193743804408</v>
      </c>
      <c r="N715" s="59">
        <v>0.89218736210396243</v>
      </c>
      <c r="O715" s="59">
        <v>0.89777863521111212</v>
      </c>
    </row>
    <row r="716" spans="2:15" ht="47.25" customHeight="1" x14ac:dyDescent="0.25">
      <c r="B716" s="127" t="s">
        <v>91</v>
      </c>
      <c r="C716" s="128" t="s">
        <v>92</v>
      </c>
      <c r="D716" s="129"/>
      <c r="E716" s="190" t="s">
        <v>92</v>
      </c>
      <c r="F716" s="191"/>
      <c r="G716" s="30">
        <v>1</v>
      </c>
      <c r="H716" s="30">
        <v>0.49</v>
      </c>
      <c r="I716" s="59">
        <v>0.49640000000000001</v>
      </c>
      <c r="J716" s="59">
        <v>0.65610000000000002</v>
      </c>
      <c r="K716" s="59">
        <v>0.66415644049201894</v>
      </c>
      <c r="L716" s="59">
        <v>0.67459999999999998</v>
      </c>
      <c r="M716" s="59">
        <v>0.68766751110621571</v>
      </c>
      <c r="N716" s="59">
        <v>0.68874474156443977</v>
      </c>
      <c r="O716" s="59">
        <v>0.69442913313489885</v>
      </c>
    </row>
    <row r="717" spans="2:15" ht="15.75" x14ac:dyDescent="0.25">
      <c r="B717" s="127" t="s">
        <v>67</v>
      </c>
      <c r="C717" s="128">
        <v>0.18</v>
      </c>
      <c r="D717" s="129"/>
      <c r="E717" s="185">
        <v>0.18</v>
      </c>
      <c r="F717" s="186"/>
      <c r="G717" s="30">
        <v>7.9299999999999995E-2</v>
      </c>
      <c r="H717" s="30">
        <v>8.5000000000000006E-3</v>
      </c>
      <c r="I717" s="59">
        <v>8.3000000000000001E-3</v>
      </c>
      <c r="J717" s="59">
        <v>9.4999999999999998E-3</v>
      </c>
      <c r="K717" s="59">
        <v>1.2701340218861429E-2</v>
      </c>
      <c r="L717" s="59">
        <v>1.3599999999999999E-2</v>
      </c>
      <c r="M717" s="59">
        <v>1.5132507448643563E-2</v>
      </c>
      <c r="N717" s="59">
        <v>1.6364612699691233E-2</v>
      </c>
      <c r="O717" s="59">
        <v>1.6589008453867987E-2</v>
      </c>
    </row>
    <row r="718" spans="2:15" ht="47.25" customHeight="1" x14ac:dyDescent="0.25">
      <c r="B718" s="127" t="s">
        <v>68</v>
      </c>
      <c r="C718" s="128" t="s">
        <v>93</v>
      </c>
      <c r="D718" s="129"/>
      <c r="E718" s="190" t="s">
        <v>93</v>
      </c>
      <c r="F718" s="191"/>
      <c r="G718" s="30">
        <v>0.72</v>
      </c>
      <c r="H718" s="30">
        <v>0.64</v>
      </c>
      <c r="I718" s="59">
        <v>0.64710000000000001</v>
      </c>
      <c r="J718" s="59">
        <v>0.67530000000000001</v>
      </c>
      <c r="K718" s="59">
        <v>0.63213939980638911</v>
      </c>
      <c r="L718" s="59">
        <v>0.62039999999999995</v>
      </c>
      <c r="M718" s="59">
        <v>0.71675302245250427</v>
      </c>
      <c r="N718" s="59">
        <v>0.66201804757998362</v>
      </c>
      <c r="O718" s="59">
        <v>0.70814272644098808</v>
      </c>
    </row>
    <row r="719" spans="2:15" ht="15.75" x14ac:dyDescent="0.25">
      <c r="B719" s="127" t="s">
        <v>94</v>
      </c>
      <c r="C719" s="128">
        <v>0.5</v>
      </c>
      <c r="D719" s="129"/>
      <c r="E719" s="185">
        <v>0.5</v>
      </c>
      <c r="F719" s="186"/>
      <c r="G719" s="30">
        <v>0.37180000000000002</v>
      </c>
      <c r="H719" s="30">
        <v>0.18</v>
      </c>
      <c r="I719" s="59">
        <v>0.18890000000000001</v>
      </c>
      <c r="J719" s="59">
        <v>0.33560000000000001</v>
      </c>
      <c r="K719" s="59">
        <v>0.3336898395721925</v>
      </c>
      <c r="L719" s="59">
        <v>0.27560000000000001</v>
      </c>
      <c r="M719" s="59">
        <v>0.29273504273504275</v>
      </c>
      <c r="N719" s="59">
        <v>0.30756880733944952</v>
      </c>
      <c r="O719" s="59">
        <v>0.33390891431038205</v>
      </c>
    </row>
    <row r="720" spans="2:15" ht="15.75" x14ac:dyDescent="0.25">
      <c r="B720" s="127" t="s">
        <v>95</v>
      </c>
      <c r="C720" s="128">
        <v>0.5</v>
      </c>
      <c r="D720" s="129"/>
      <c r="E720" s="185">
        <v>0.5</v>
      </c>
      <c r="F720" s="186"/>
      <c r="G720" s="30">
        <v>0.1769</v>
      </c>
      <c r="H720" s="30">
        <v>0.17349999999999999</v>
      </c>
      <c r="I720" s="30">
        <v>0.14910000000000001</v>
      </c>
      <c r="J720" s="30">
        <v>0.1409</v>
      </c>
      <c r="K720" s="30">
        <v>0.1171</v>
      </c>
      <c r="L720" s="30">
        <v>0.1134</v>
      </c>
      <c r="M720" s="30">
        <v>0.15640000000000001</v>
      </c>
      <c r="N720" s="30">
        <v>0.17199999999999999</v>
      </c>
      <c r="O720" s="30">
        <v>0.1603</v>
      </c>
    </row>
    <row r="721" spans="2:15" ht="47.25" customHeight="1" x14ac:dyDescent="0.25">
      <c r="B721" s="127" t="s">
        <v>96</v>
      </c>
      <c r="C721" s="128" t="s">
        <v>97</v>
      </c>
      <c r="D721" s="129"/>
      <c r="E721" s="190" t="s">
        <v>97</v>
      </c>
      <c r="F721" s="191"/>
      <c r="G721" s="30">
        <v>0.90269999999999995</v>
      </c>
      <c r="H721" s="30">
        <v>0.89</v>
      </c>
      <c r="I721" s="59">
        <v>0.89239999999999997</v>
      </c>
      <c r="J721" s="59">
        <v>0.90039999999999998</v>
      </c>
      <c r="K721" s="59">
        <v>1.1101315218962278</v>
      </c>
      <c r="L721" s="59">
        <v>0.9032</v>
      </c>
      <c r="M721" s="59">
        <v>0.9095022624434389</v>
      </c>
      <c r="N721" s="59">
        <v>0.90777763446407844</v>
      </c>
      <c r="O721" s="59">
        <v>0.92602598739225528</v>
      </c>
    </row>
    <row r="722" spans="2:15" ht="47.25" customHeight="1" x14ac:dyDescent="0.25">
      <c r="B722" s="127" t="s">
        <v>98</v>
      </c>
      <c r="C722" s="128" t="s">
        <v>99</v>
      </c>
      <c r="D722" s="129"/>
      <c r="E722" s="190" t="s">
        <v>99</v>
      </c>
      <c r="F722" s="191"/>
      <c r="G722" s="30">
        <v>0.83420000000000005</v>
      </c>
      <c r="H722" s="30">
        <v>0.78</v>
      </c>
      <c r="I722" s="59">
        <v>0.79879999999999995</v>
      </c>
      <c r="J722" s="59">
        <v>0.82969999999999999</v>
      </c>
      <c r="K722" s="59">
        <v>0.82969432314410485</v>
      </c>
      <c r="L722" s="59">
        <v>0.87360000000000004</v>
      </c>
      <c r="M722" s="59">
        <v>0.91706161137440756</v>
      </c>
      <c r="N722" s="59">
        <v>0.93939393939393945</v>
      </c>
      <c r="O722" s="59">
        <v>0.94352941176470584</v>
      </c>
    </row>
    <row r="723" spans="2:15" ht="47.25" customHeight="1" x14ac:dyDescent="0.25">
      <c r="B723" s="127" t="s">
        <v>100</v>
      </c>
      <c r="C723" s="128" t="s">
        <v>101</v>
      </c>
      <c r="D723" s="129"/>
      <c r="E723" s="190" t="s">
        <v>101</v>
      </c>
      <c r="F723" s="191"/>
      <c r="G723" s="30">
        <v>9.49</v>
      </c>
      <c r="H723" s="30">
        <v>9.1999999999999998E-2</v>
      </c>
      <c r="I723" s="59">
        <v>9.3100000000000002E-2</v>
      </c>
      <c r="J723" s="59">
        <v>9.3100000000000002E-2</v>
      </c>
      <c r="K723" s="59">
        <v>0.10208010927294262</v>
      </c>
      <c r="L723" s="59">
        <v>0.1033</v>
      </c>
      <c r="M723" s="59">
        <v>0.10537136982780775</v>
      </c>
      <c r="N723" s="59">
        <v>0.10792663195363751</v>
      </c>
      <c r="O723" s="59">
        <v>0.10969022158527178</v>
      </c>
    </row>
    <row r="724" spans="2:15" ht="15.75" x14ac:dyDescent="0.25">
      <c r="B724" s="127" t="s">
        <v>102</v>
      </c>
      <c r="C724" s="128">
        <v>0.01</v>
      </c>
      <c r="D724" s="129"/>
      <c r="E724" s="185">
        <v>0.01</v>
      </c>
      <c r="F724" s="186"/>
      <c r="G724" s="30">
        <v>0.2271</v>
      </c>
      <c r="H724" s="30">
        <v>0.01</v>
      </c>
      <c r="I724" s="59">
        <v>3.7000000000000002E-3</v>
      </c>
      <c r="J724" s="59">
        <v>3.0599999999999999E-2</v>
      </c>
      <c r="K724" s="59">
        <v>5.3830227743271224E-2</v>
      </c>
      <c r="L724" s="59">
        <v>5.5599999999999997E-2</v>
      </c>
      <c r="M724" s="59">
        <v>5.4054054054054057E-2</v>
      </c>
      <c r="N724" s="59">
        <v>8.2170542635658914E-2</v>
      </c>
      <c r="O724" s="59">
        <v>6.2929061784897031E-2</v>
      </c>
    </row>
    <row r="725" spans="2:15" ht="16.5" thickBot="1" x14ac:dyDescent="0.3">
      <c r="B725" s="130" t="s">
        <v>103</v>
      </c>
      <c r="C725" s="131">
        <v>0.5</v>
      </c>
      <c r="D725" s="132"/>
      <c r="E725" s="196">
        <v>0.5</v>
      </c>
      <c r="F725" s="197"/>
      <c r="G725" s="33">
        <v>0.52390000000000003</v>
      </c>
      <c r="H725" s="33">
        <v>0.55000000000000004</v>
      </c>
      <c r="I725" s="60">
        <v>0.26169999999999999</v>
      </c>
      <c r="J725" s="60">
        <v>0.56010000000000004</v>
      </c>
      <c r="K725" s="60">
        <v>0.56608511763150937</v>
      </c>
      <c r="L725" s="60">
        <v>0.50060000000000004</v>
      </c>
      <c r="M725" s="60">
        <v>0.62806380495396186</v>
      </c>
      <c r="N725" s="60">
        <v>0.63871132702633593</v>
      </c>
      <c r="O725" s="60">
        <v>0.64541038734587119</v>
      </c>
    </row>
    <row r="726" spans="2:15" ht="16.5" thickBot="1" x14ac:dyDescent="0.3"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</row>
    <row r="727" spans="2:15" x14ac:dyDescent="0.25">
      <c r="B727" s="164" t="s">
        <v>152</v>
      </c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6"/>
    </row>
    <row r="728" spans="2:15" ht="15" customHeight="1" x14ac:dyDescent="0.25">
      <c r="B728" s="135" t="s">
        <v>5</v>
      </c>
      <c r="C728" s="136"/>
      <c r="D728" s="137"/>
      <c r="E728" s="141" t="s">
        <v>46</v>
      </c>
      <c r="F728" s="137"/>
      <c r="G728" s="210" t="s">
        <v>49</v>
      </c>
      <c r="H728" s="210" t="s">
        <v>50</v>
      </c>
      <c r="I728" s="210" t="s">
        <v>51</v>
      </c>
      <c r="J728" s="210" t="s">
        <v>52</v>
      </c>
      <c r="K728" s="210" t="s">
        <v>53</v>
      </c>
      <c r="L728" s="210" t="s">
        <v>54</v>
      </c>
      <c r="M728" s="210" t="s">
        <v>55</v>
      </c>
      <c r="N728" s="210" t="s">
        <v>56</v>
      </c>
      <c r="O728" s="211" t="s">
        <v>57</v>
      </c>
    </row>
    <row r="729" spans="2:15" x14ac:dyDescent="0.25">
      <c r="B729" s="138"/>
      <c r="C729" s="139"/>
      <c r="D729" s="140"/>
      <c r="E729" s="142"/>
      <c r="F729" s="140"/>
      <c r="G729" s="210"/>
      <c r="H729" s="210"/>
      <c r="I729" s="210"/>
      <c r="J729" s="210"/>
      <c r="K729" s="210"/>
      <c r="L729" s="210"/>
      <c r="M729" s="210"/>
      <c r="N729" s="210"/>
      <c r="O729" s="211"/>
    </row>
    <row r="730" spans="2:15" ht="15.75" x14ac:dyDescent="0.25">
      <c r="B730" s="127" t="s">
        <v>105</v>
      </c>
      <c r="C730" s="128">
        <v>1</v>
      </c>
      <c r="D730" s="129"/>
      <c r="E730" s="143">
        <v>1</v>
      </c>
      <c r="F730" s="144"/>
      <c r="G730" s="30">
        <v>0.94869999999999999</v>
      </c>
      <c r="H730" s="30">
        <v>0.58630000000000004</v>
      </c>
      <c r="I730" s="59">
        <v>0.57999999999999996</v>
      </c>
      <c r="J730" s="59">
        <v>0.6280929657122658</v>
      </c>
      <c r="K730" s="59">
        <v>0.65816628028546753</v>
      </c>
      <c r="L730" s="59">
        <v>0.68589999999999995</v>
      </c>
      <c r="M730" s="59">
        <v>0.6921617005124312</v>
      </c>
      <c r="N730" s="59">
        <v>0.76895971389502471</v>
      </c>
      <c r="O730" s="59">
        <v>0.99979227253842962</v>
      </c>
    </row>
    <row r="731" spans="2:15" ht="15.75" x14ac:dyDescent="0.25">
      <c r="B731" s="127" t="s">
        <v>80</v>
      </c>
      <c r="C731" s="128">
        <v>1</v>
      </c>
      <c r="D731" s="129"/>
      <c r="E731" s="143">
        <v>1</v>
      </c>
      <c r="F731" s="144"/>
      <c r="G731" s="34" t="s">
        <v>59</v>
      </c>
      <c r="H731" s="103">
        <v>1.49</v>
      </c>
      <c r="I731" s="59">
        <v>3.1173999999999999</v>
      </c>
      <c r="J731" s="59">
        <v>0.3607029882712901</v>
      </c>
      <c r="K731" s="59">
        <v>2.3895589227924487</v>
      </c>
      <c r="L731" s="59">
        <v>30.576699999999999</v>
      </c>
      <c r="M731" s="59">
        <v>3.7050999999999998</v>
      </c>
      <c r="N731" s="59">
        <v>3.3496778136080962</v>
      </c>
      <c r="O731" s="59">
        <v>3.6208214875982496</v>
      </c>
    </row>
    <row r="732" spans="2:15" ht="16.5" customHeight="1" x14ac:dyDescent="0.25">
      <c r="B732" s="127" t="s">
        <v>81</v>
      </c>
      <c r="C732" s="128">
        <v>1</v>
      </c>
      <c r="D732" s="129"/>
      <c r="E732" s="143">
        <v>1</v>
      </c>
      <c r="F732" s="144"/>
      <c r="G732" s="34" t="s">
        <v>59</v>
      </c>
      <c r="H732" s="103">
        <v>2.52</v>
      </c>
      <c r="I732" s="59">
        <v>1.0311999999999999</v>
      </c>
      <c r="J732" s="59">
        <v>2.9181547619047619</v>
      </c>
      <c r="K732" s="59">
        <v>1.1159585230146687</v>
      </c>
      <c r="L732" s="59">
        <v>0.72950000000000004</v>
      </c>
      <c r="M732" s="59">
        <v>0.64029999999999998</v>
      </c>
      <c r="N732" s="59">
        <v>1.1046</v>
      </c>
      <c r="O732" s="59">
        <v>1.0300645682001612</v>
      </c>
    </row>
    <row r="733" spans="2:15" ht="16.5" customHeight="1" x14ac:dyDescent="0.25">
      <c r="B733" s="127" t="s">
        <v>82</v>
      </c>
      <c r="C733" s="128">
        <v>1</v>
      </c>
      <c r="D733" s="129"/>
      <c r="E733" s="143">
        <v>1</v>
      </c>
      <c r="F733" s="144"/>
      <c r="G733" s="34" t="s">
        <v>59</v>
      </c>
      <c r="H733" s="103">
        <v>2.52</v>
      </c>
      <c r="I733" s="59">
        <v>0.21379999999999999</v>
      </c>
      <c r="J733" s="34" t="s">
        <v>59</v>
      </c>
      <c r="K733" s="31">
        <v>0.48380566801619435</v>
      </c>
      <c r="L733" s="31">
        <v>0.59150000000000003</v>
      </c>
      <c r="M733" s="31">
        <v>0.98939999999999995</v>
      </c>
      <c r="N733" s="31">
        <v>1.8471</v>
      </c>
      <c r="O733" s="31">
        <v>1.1357927786499216</v>
      </c>
    </row>
    <row r="734" spans="2:15" ht="15.75" x14ac:dyDescent="0.25">
      <c r="B734" s="127" t="s">
        <v>66</v>
      </c>
      <c r="C734" s="128">
        <v>0.01</v>
      </c>
      <c r="D734" s="129"/>
      <c r="E734" s="143">
        <v>0.01</v>
      </c>
      <c r="F734" s="144"/>
      <c r="G734" s="34" t="s">
        <v>59</v>
      </c>
      <c r="H734" s="103">
        <v>1.46E-2</v>
      </c>
      <c r="I734" s="59">
        <v>0</v>
      </c>
      <c r="J734" s="59">
        <v>0</v>
      </c>
      <c r="K734" s="59">
        <v>5.1020408163265307E-2</v>
      </c>
      <c r="L734" s="59">
        <v>0</v>
      </c>
      <c r="M734" s="59">
        <v>1.0200000000000001E-2</v>
      </c>
      <c r="N734" s="59">
        <v>0</v>
      </c>
      <c r="O734" s="59">
        <v>3.8461538461538464E-2</v>
      </c>
    </row>
    <row r="735" spans="2:15" ht="15.75" x14ac:dyDescent="0.25">
      <c r="B735" s="127" t="s">
        <v>75</v>
      </c>
      <c r="C735" s="128" t="s">
        <v>83</v>
      </c>
      <c r="D735" s="129"/>
      <c r="E735" s="143" t="s">
        <v>83</v>
      </c>
      <c r="F735" s="144"/>
      <c r="G735" s="34" t="s">
        <v>59</v>
      </c>
      <c r="H735" s="103">
        <v>3.21</v>
      </c>
      <c r="I735" s="59">
        <v>1.4853000000000001</v>
      </c>
      <c r="J735" s="59">
        <v>3.15</v>
      </c>
      <c r="K735" s="59">
        <v>1.6290322580645162</v>
      </c>
      <c r="L735" s="59">
        <v>1.3871</v>
      </c>
      <c r="M735" s="59">
        <v>1.2394000000000001</v>
      </c>
      <c r="N735" s="59">
        <v>1.247191011235955</v>
      </c>
      <c r="O735" s="59">
        <v>1.8813559322033899</v>
      </c>
    </row>
    <row r="736" spans="2:15" ht="16.5" customHeight="1" x14ac:dyDescent="0.25">
      <c r="B736" s="127" t="s">
        <v>106</v>
      </c>
      <c r="C736" s="128">
        <v>0.6</v>
      </c>
      <c r="D736" s="129"/>
      <c r="E736" s="143">
        <v>0.6</v>
      </c>
      <c r="F736" s="144"/>
      <c r="G736" s="30">
        <v>0.875</v>
      </c>
      <c r="H736" s="30">
        <v>0.5333</v>
      </c>
      <c r="I736" s="59">
        <v>0.53846153846153844</v>
      </c>
      <c r="J736" s="59">
        <v>0.42857142857142855</v>
      </c>
      <c r="K736" s="59">
        <v>0.8</v>
      </c>
      <c r="L736" s="59">
        <v>0.71430000000000005</v>
      </c>
      <c r="M736" s="59">
        <v>0.8</v>
      </c>
      <c r="N736" s="59">
        <v>0.66666666666666663</v>
      </c>
      <c r="O736" s="59">
        <v>0.69230000000000003</v>
      </c>
    </row>
    <row r="737" spans="2:15" ht="15.75" x14ac:dyDescent="0.25">
      <c r="B737" s="127" t="s">
        <v>85</v>
      </c>
      <c r="C737" s="128">
        <v>0.6</v>
      </c>
      <c r="D737" s="129"/>
      <c r="E737" s="143">
        <v>0.6</v>
      </c>
      <c r="F737" s="144"/>
      <c r="G737" s="30">
        <v>0.27079999999999999</v>
      </c>
      <c r="H737" s="30">
        <v>0.13</v>
      </c>
      <c r="I737" s="59">
        <v>0</v>
      </c>
      <c r="J737" s="59">
        <v>0.2857142857142857</v>
      </c>
      <c r="K737" s="59">
        <v>0.4</v>
      </c>
      <c r="L737" s="59">
        <v>0.28570000000000001</v>
      </c>
      <c r="M737" s="59">
        <v>0.2</v>
      </c>
      <c r="N737" s="59">
        <v>0.8666666666666667</v>
      </c>
      <c r="O737" s="59">
        <v>0.92310000000000003</v>
      </c>
    </row>
    <row r="738" spans="2:15" ht="15.75" x14ac:dyDescent="0.25">
      <c r="B738" s="127" t="s">
        <v>107</v>
      </c>
      <c r="C738" s="128">
        <v>0.6</v>
      </c>
      <c r="D738" s="129"/>
      <c r="E738" s="143">
        <v>0.6</v>
      </c>
      <c r="F738" s="144"/>
      <c r="G738" s="30">
        <v>1.3125</v>
      </c>
      <c r="H738" s="30">
        <v>0.67</v>
      </c>
      <c r="I738" s="59">
        <v>0.61538461538461542</v>
      </c>
      <c r="J738" s="59">
        <v>0.8571428571428571</v>
      </c>
      <c r="K738" s="59">
        <v>0.9</v>
      </c>
      <c r="L738" s="59">
        <v>0.57140000000000002</v>
      </c>
      <c r="M738" s="59">
        <v>0.8</v>
      </c>
      <c r="N738" s="59">
        <v>0.6</v>
      </c>
      <c r="O738" s="59">
        <v>1</v>
      </c>
    </row>
    <row r="739" spans="2:15" ht="16.5" customHeight="1" x14ac:dyDescent="0.25">
      <c r="B739" s="127" t="s">
        <v>87</v>
      </c>
      <c r="C739" s="128">
        <v>0.4</v>
      </c>
      <c r="D739" s="129"/>
      <c r="E739" s="143">
        <v>0.4</v>
      </c>
      <c r="F739" s="144"/>
      <c r="G739" s="30">
        <v>1.2093</v>
      </c>
      <c r="H739" s="30">
        <v>0.48949999999999999</v>
      </c>
      <c r="I739" s="59">
        <v>0.48515075946497394</v>
      </c>
      <c r="J739" s="59">
        <v>0.47819173103134938</v>
      </c>
      <c r="K739" s="59">
        <v>0.4526</v>
      </c>
      <c r="L739" s="59">
        <v>0.43390000000000001</v>
      </c>
      <c r="M739" s="59">
        <v>0.4451431049436253</v>
      </c>
      <c r="N739" s="59">
        <v>0.4698247890979883</v>
      </c>
      <c r="O739" s="59">
        <v>0.5</v>
      </c>
    </row>
    <row r="740" spans="2:15" ht="16.5" customHeight="1" x14ac:dyDescent="0.25">
      <c r="B740" s="127" t="s">
        <v>88</v>
      </c>
      <c r="C740" s="128">
        <v>0.95</v>
      </c>
      <c r="D740" s="129"/>
      <c r="E740" s="143">
        <v>0.95</v>
      </c>
      <c r="F740" s="144"/>
      <c r="G740" s="30">
        <v>0.69789999999999996</v>
      </c>
      <c r="H740" s="30">
        <v>0.64290000000000003</v>
      </c>
      <c r="I740" s="59">
        <v>0.84210526315789469</v>
      </c>
      <c r="J740" s="59">
        <v>0.6</v>
      </c>
      <c r="K740" s="59">
        <v>0.66666666666666663</v>
      </c>
      <c r="L740" s="59">
        <v>0.75</v>
      </c>
      <c r="M740" s="59">
        <v>1.0769230769230769</v>
      </c>
      <c r="N740" s="59">
        <v>0.5</v>
      </c>
      <c r="O740" s="59">
        <v>0.5714285714285714</v>
      </c>
    </row>
    <row r="741" spans="2:15" ht="47.25" customHeight="1" x14ac:dyDescent="0.25">
      <c r="B741" s="127" t="s">
        <v>108</v>
      </c>
      <c r="C741" s="128" t="s">
        <v>90</v>
      </c>
      <c r="D741" s="129"/>
      <c r="E741" s="143" t="s">
        <v>90</v>
      </c>
      <c r="F741" s="144"/>
      <c r="G741" s="30">
        <v>1.1765000000000001</v>
      </c>
      <c r="H741" s="30">
        <v>0.63</v>
      </c>
      <c r="I741" s="59">
        <v>0.62261083641500814</v>
      </c>
      <c r="J741" s="59">
        <v>0.64620890774125128</v>
      </c>
      <c r="K741" s="59">
        <v>0.67687735806173011</v>
      </c>
      <c r="L741" s="59">
        <v>0.64090000000000003</v>
      </c>
      <c r="M741" s="59">
        <v>0.65091810590244825</v>
      </c>
      <c r="N741" s="59">
        <v>0.72150783633112447</v>
      </c>
      <c r="O741" s="59">
        <v>0.92287252458108293</v>
      </c>
    </row>
    <row r="742" spans="2:15" ht="47.25" customHeight="1" x14ac:dyDescent="0.25">
      <c r="B742" s="127" t="s">
        <v>109</v>
      </c>
      <c r="C742" s="128" t="s">
        <v>110</v>
      </c>
      <c r="D742" s="129"/>
      <c r="E742" s="143" t="s">
        <v>110</v>
      </c>
      <c r="F742" s="144"/>
      <c r="G742" s="30">
        <v>1.6927000000000001</v>
      </c>
      <c r="H742" s="30">
        <v>0.377</v>
      </c>
      <c r="I742" s="59">
        <v>0.37793797869835599</v>
      </c>
      <c r="J742" s="59">
        <v>0.49726788028749858</v>
      </c>
      <c r="K742" s="59">
        <v>0.51365971180508208</v>
      </c>
      <c r="L742" s="59">
        <v>0.4904</v>
      </c>
      <c r="M742" s="59">
        <v>0.50729107357499847</v>
      </c>
      <c r="N742" s="59">
        <v>0.56230496826899479</v>
      </c>
      <c r="O742" s="59">
        <v>0.73397036421548267</v>
      </c>
    </row>
    <row r="743" spans="2:15" ht="15.75" x14ac:dyDescent="0.25">
      <c r="B743" s="127" t="s">
        <v>67</v>
      </c>
      <c r="C743" s="128">
        <v>0.13</v>
      </c>
      <c r="D743" s="129"/>
      <c r="E743" s="143">
        <v>0.13</v>
      </c>
      <c r="F743" s="144"/>
      <c r="G743" s="30">
        <v>0.1883</v>
      </c>
      <c r="H743" s="30">
        <v>1.46E-2</v>
      </c>
      <c r="I743" s="59">
        <v>1.5900000000000001E-2</v>
      </c>
      <c r="J743" s="59">
        <v>2.1174590491410308E-2</v>
      </c>
      <c r="K743" s="59">
        <v>2.885599925532905E-2</v>
      </c>
      <c r="L743" s="59">
        <v>2.7300000000000001E-2</v>
      </c>
      <c r="M743" s="59">
        <v>2.6994305188108157E-2</v>
      </c>
      <c r="N743" s="59">
        <v>2.7794773184162222E-2</v>
      </c>
      <c r="O743" s="59">
        <v>2.4320300005514807E-2</v>
      </c>
    </row>
    <row r="744" spans="2:15" ht="47.25" customHeight="1" x14ac:dyDescent="0.25">
      <c r="B744" s="127" t="s">
        <v>68</v>
      </c>
      <c r="C744" s="128" t="s">
        <v>93</v>
      </c>
      <c r="D744" s="129"/>
      <c r="E744" s="143" t="s">
        <v>93</v>
      </c>
      <c r="F744" s="144"/>
      <c r="G744" s="30">
        <v>0.85409999999999997</v>
      </c>
      <c r="H744" s="30">
        <v>0.64</v>
      </c>
      <c r="I744" s="59">
        <v>0.61737089201877937</v>
      </c>
      <c r="J744" s="59">
        <v>0.62893081761006286</v>
      </c>
      <c r="K744" s="59">
        <v>0.6435483870967742</v>
      </c>
      <c r="L744" s="59">
        <v>0.6381</v>
      </c>
      <c r="M744" s="59">
        <v>0.62790697674418605</v>
      </c>
      <c r="N744" s="59">
        <v>0.50943396226415094</v>
      </c>
      <c r="O744" s="59">
        <v>0.60090702947845809</v>
      </c>
    </row>
    <row r="745" spans="2:15" ht="16.5" customHeight="1" x14ac:dyDescent="0.25">
      <c r="B745" s="127" t="s">
        <v>111</v>
      </c>
      <c r="C745" s="128">
        <v>0.5</v>
      </c>
      <c r="D745" s="129"/>
      <c r="E745" s="143">
        <v>0.5</v>
      </c>
      <c r="F745" s="144"/>
      <c r="G745" s="30">
        <v>0.31929999999999997</v>
      </c>
      <c r="H745" s="30">
        <v>0.17</v>
      </c>
      <c r="I745" s="59">
        <v>0.19004719004719003</v>
      </c>
      <c r="J745" s="59">
        <v>0.36797988264878456</v>
      </c>
      <c r="K745" s="59">
        <v>0.37365368682684341</v>
      </c>
      <c r="L745" s="59">
        <v>0.32950000000000002</v>
      </c>
      <c r="M745" s="59">
        <v>0.36033308099924299</v>
      </c>
      <c r="N745" s="59">
        <v>0.34580152671755726</v>
      </c>
      <c r="O745" s="59">
        <v>0.46081955427749821</v>
      </c>
    </row>
    <row r="746" spans="2:15" ht="15.75" x14ac:dyDescent="0.25">
      <c r="B746" s="127" t="s">
        <v>70</v>
      </c>
      <c r="C746" s="128">
        <v>0.5</v>
      </c>
      <c r="D746" s="129"/>
      <c r="E746" s="143">
        <v>0.5</v>
      </c>
      <c r="F746" s="144"/>
      <c r="G746" s="30">
        <v>0.28999999999999998</v>
      </c>
      <c r="H746" s="30">
        <v>9.7000000000000003E-2</v>
      </c>
      <c r="I746" s="59">
        <v>0.32300000000000001</v>
      </c>
      <c r="J746" s="59">
        <v>0.35499999999999998</v>
      </c>
      <c r="K746" s="59">
        <v>9.4E-2</v>
      </c>
      <c r="L746" s="59">
        <v>0.125</v>
      </c>
      <c r="M746" s="59">
        <v>6.3E-2</v>
      </c>
      <c r="N746" s="59">
        <v>0.188</v>
      </c>
      <c r="O746" s="59">
        <v>0.156</v>
      </c>
    </row>
    <row r="747" spans="2:15" ht="47.25" customHeight="1" x14ac:dyDescent="0.25">
      <c r="B747" s="127" t="s">
        <v>96</v>
      </c>
      <c r="C747" s="128" t="s">
        <v>97</v>
      </c>
      <c r="D747" s="129"/>
      <c r="E747" s="143" t="s">
        <v>97</v>
      </c>
      <c r="F747" s="144"/>
      <c r="G747" s="30">
        <v>1.0661</v>
      </c>
      <c r="H747" s="30">
        <v>0.53</v>
      </c>
      <c r="I747" s="59">
        <v>0.53109090909090906</v>
      </c>
      <c r="J747" s="59">
        <v>0.54486814646177195</v>
      </c>
      <c r="K747" s="59">
        <v>1.7965635738831616</v>
      </c>
      <c r="L747" s="59">
        <v>0.56669999999999998</v>
      </c>
      <c r="M747" s="59">
        <v>0.57068168107782025</v>
      </c>
      <c r="N747" s="59">
        <v>0.5985900448622089</v>
      </c>
      <c r="O747" s="59">
        <v>0.6682440846824409</v>
      </c>
    </row>
    <row r="748" spans="2:15" ht="47.25" customHeight="1" x14ac:dyDescent="0.25">
      <c r="B748" s="127" t="s">
        <v>98</v>
      </c>
      <c r="C748" s="128" t="s">
        <v>99</v>
      </c>
      <c r="D748" s="129"/>
      <c r="E748" s="143" t="s">
        <v>99</v>
      </c>
      <c r="F748" s="144"/>
      <c r="G748" s="30">
        <v>0.7419</v>
      </c>
      <c r="H748" s="30">
        <v>0.54</v>
      </c>
      <c r="I748" s="59">
        <v>0.54385964912280704</v>
      </c>
      <c r="J748" s="59">
        <v>1.0136986301369864</v>
      </c>
      <c r="K748" s="59">
        <v>0.82278481012658233</v>
      </c>
      <c r="L748" s="59">
        <v>0.79120000000000001</v>
      </c>
      <c r="M748" s="59">
        <v>0.82222222222222219</v>
      </c>
      <c r="N748" s="59">
        <v>0.80769230769230771</v>
      </c>
      <c r="O748" s="59">
        <v>0.87628865979381443</v>
      </c>
    </row>
    <row r="749" spans="2:15" ht="47.25" customHeight="1" x14ac:dyDescent="0.25">
      <c r="B749" s="127" t="s">
        <v>100</v>
      </c>
      <c r="C749" s="128" t="s">
        <v>101</v>
      </c>
      <c r="D749" s="129"/>
      <c r="E749" s="143" t="s">
        <v>101</v>
      </c>
      <c r="F749" s="144"/>
      <c r="G749" s="30">
        <v>5.3192000000000004</v>
      </c>
      <c r="H749" s="30">
        <v>0.05</v>
      </c>
      <c r="I749" s="59">
        <v>5.0207060844032633E-2</v>
      </c>
      <c r="J749" s="59">
        <v>5.0207060844032633E-2</v>
      </c>
      <c r="K749" s="59">
        <v>5.6063154385805412E-2</v>
      </c>
      <c r="L749" s="59">
        <v>6.0699999999999997E-2</v>
      </c>
      <c r="M749" s="59">
        <v>6.4844689061808056E-2</v>
      </c>
      <c r="N749" s="59">
        <v>9.2913993197994468E-2</v>
      </c>
      <c r="O749" s="59">
        <v>0.11598116604348428</v>
      </c>
    </row>
    <row r="750" spans="2:15" ht="15.75" x14ac:dyDescent="0.25">
      <c r="B750" s="127" t="s">
        <v>102</v>
      </c>
      <c r="C750" s="128">
        <v>0.01</v>
      </c>
      <c r="D750" s="129"/>
      <c r="E750" s="143">
        <v>0.01</v>
      </c>
      <c r="F750" s="144"/>
      <c r="G750" s="30">
        <v>3.4799999999999998E-2</v>
      </c>
      <c r="H750" s="30">
        <v>7.5600000000000001E-2</v>
      </c>
      <c r="I750" s="59">
        <v>9.3023255813953487E-2</v>
      </c>
      <c r="J750" s="59">
        <v>6.9958847736625515E-2</v>
      </c>
      <c r="K750" s="59">
        <v>8.2568807339449546E-2</v>
      </c>
      <c r="L750" s="59">
        <v>5.6599999999999998E-2</v>
      </c>
      <c r="M750" s="59">
        <v>5.2884615384615384E-2</v>
      </c>
      <c r="N750" s="59">
        <v>0.31818181818181818</v>
      </c>
      <c r="O750" s="59">
        <v>4.6153846153846156E-2</v>
      </c>
    </row>
    <row r="751" spans="2:15" ht="16.5" customHeight="1" thickBot="1" x14ac:dyDescent="0.3">
      <c r="B751" s="130" t="s">
        <v>112</v>
      </c>
      <c r="C751" s="131">
        <v>0.5</v>
      </c>
      <c r="D751" s="132"/>
      <c r="E751" s="133">
        <v>0.5</v>
      </c>
      <c r="F751" s="134"/>
      <c r="G751" s="33">
        <v>0.4627</v>
      </c>
      <c r="H751" s="33">
        <v>0.49</v>
      </c>
      <c r="I751" s="60">
        <v>0.24114671163575041</v>
      </c>
      <c r="J751" s="60">
        <v>0.54592901878914402</v>
      </c>
      <c r="K751" s="60">
        <v>0.53495652173913044</v>
      </c>
      <c r="L751" s="60">
        <v>0.48270000000000002</v>
      </c>
      <c r="M751" s="60">
        <v>0.59741518578352182</v>
      </c>
      <c r="N751" s="60">
        <v>0.71561461794019932</v>
      </c>
      <c r="O751" s="60">
        <v>0.75922846691054202</v>
      </c>
    </row>
    <row r="752" spans="2:15" ht="16.5" thickBot="1" x14ac:dyDescent="0.3"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</row>
    <row r="753" spans="2:15" x14ac:dyDescent="0.25">
      <c r="B753" s="164" t="s">
        <v>153</v>
      </c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6"/>
    </row>
    <row r="754" spans="2:15" ht="15" customHeight="1" x14ac:dyDescent="0.25">
      <c r="B754" s="135" t="s">
        <v>5</v>
      </c>
      <c r="C754" s="136"/>
      <c r="D754" s="137"/>
      <c r="E754" s="141" t="s">
        <v>46</v>
      </c>
      <c r="F754" s="137"/>
      <c r="G754" s="152" t="s">
        <v>49</v>
      </c>
      <c r="H754" s="152" t="s">
        <v>50</v>
      </c>
      <c r="I754" s="152" t="s">
        <v>51</v>
      </c>
      <c r="J754" s="152" t="s">
        <v>52</v>
      </c>
      <c r="K754" s="152" t="s">
        <v>53</v>
      </c>
      <c r="L754" s="152" t="s">
        <v>54</v>
      </c>
      <c r="M754" s="152" t="s">
        <v>55</v>
      </c>
      <c r="N754" s="152" t="s">
        <v>56</v>
      </c>
      <c r="O754" s="184" t="s">
        <v>57</v>
      </c>
    </row>
    <row r="755" spans="2:15" x14ac:dyDescent="0.25">
      <c r="B755" s="138"/>
      <c r="C755" s="139"/>
      <c r="D755" s="140"/>
      <c r="E755" s="142"/>
      <c r="F755" s="140"/>
      <c r="G755" s="152"/>
      <c r="H755" s="152"/>
      <c r="I755" s="152"/>
      <c r="J755" s="152"/>
      <c r="K755" s="152"/>
      <c r="L755" s="152"/>
      <c r="M755" s="152"/>
      <c r="N755" s="152"/>
      <c r="O755" s="184"/>
    </row>
    <row r="756" spans="2:15" ht="15.75" x14ac:dyDescent="0.25">
      <c r="B756" s="127" t="s">
        <v>105</v>
      </c>
      <c r="C756" s="128">
        <v>1</v>
      </c>
      <c r="D756" s="129"/>
      <c r="E756" s="143">
        <v>1</v>
      </c>
      <c r="F756" s="144"/>
      <c r="G756" s="30">
        <v>0.89170000000000005</v>
      </c>
      <c r="H756" s="30">
        <v>0.71360000000000001</v>
      </c>
      <c r="I756" s="99">
        <v>0.73207862281603286</v>
      </c>
      <c r="J756" s="99">
        <v>0.75791347929306252</v>
      </c>
      <c r="K756" s="99">
        <v>0.78030968963418756</v>
      </c>
      <c r="L756" s="12">
        <v>0.78669999999999995</v>
      </c>
      <c r="M756" s="12">
        <v>0.78958889116902664</v>
      </c>
      <c r="N756" s="12">
        <v>0.78586462081607711</v>
      </c>
      <c r="O756" s="12">
        <v>0.66991747936984247</v>
      </c>
    </row>
    <row r="757" spans="2:15" ht="15.75" x14ac:dyDescent="0.25">
      <c r="B757" s="127" t="s">
        <v>80</v>
      </c>
      <c r="C757" s="128">
        <v>1</v>
      </c>
      <c r="D757" s="129"/>
      <c r="E757" s="143">
        <v>1</v>
      </c>
      <c r="F757" s="144"/>
      <c r="G757" s="30" t="s">
        <v>59</v>
      </c>
      <c r="H757" s="103" t="s">
        <v>59</v>
      </c>
      <c r="I757" s="99">
        <v>1.4352</v>
      </c>
      <c r="J757" s="103" t="s">
        <v>59</v>
      </c>
      <c r="K757" s="103">
        <v>7.0065035194304848</v>
      </c>
      <c r="L757" s="12">
        <v>2.3107000000000002</v>
      </c>
      <c r="M757" s="12">
        <v>1.1793</v>
      </c>
      <c r="N757" s="12">
        <v>2.6837435200848407</v>
      </c>
      <c r="O757" s="12">
        <v>2.9855295873381578</v>
      </c>
    </row>
    <row r="758" spans="2:15" ht="15.75" x14ac:dyDescent="0.25">
      <c r="B758" s="127" t="s">
        <v>81</v>
      </c>
      <c r="C758" s="128">
        <v>1</v>
      </c>
      <c r="D758" s="129"/>
      <c r="E758" s="143">
        <v>1</v>
      </c>
      <c r="F758" s="144"/>
      <c r="G758" s="30" t="s">
        <v>59</v>
      </c>
      <c r="H758" s="103">
        <v>31.46</v>
      </c>
      <c r="I758" s="99">
        <v>0.70250000000000001</v>
      </c>
      <c r="J758" s="103" t="s">
        <v>59</v>
      </c>
      <c r="K758" s="103">
        <v>0.57552894367634855</v>
      </c>
      <c r="L758" s="12">
        <v>0.63759999999999994</v>
      </c>
      <c r="M758" s="12">
        <v>0.66049999999999998</v>
      </c>
      <c r="N758" s="12">
        <v>0.67279999999999995</v>
      </c>
      <c r="O758" s="12">
        <v>0.85099406093533614</v>
      </c>
    </row>
    <row r="759" spans="2:15" ht="15.75" x14ac:dyDescent="0.25">
      <c r="B759" s="127" t="s">
        <v>82</v>
      </c>
      <c r="C759" s="128">
        <v>1</v>
      </c>
      <c r="D759" s="129"/>
      <c r="E759" s="143">
        <v>1</v>
      </c>
      <c r="F759" s="144"/>
      <c r="G759" s="30" t="s">
        <v>59</v>
      </c>
      <c r="H759" s="103">
        <v>2.04</v>
      </c>
      <c r="I759" s="99">
        <v>1.3408</v>
      </c>
      <c r="J759" s="103" t="s">
        <v>59</v>
      </c>
      <c r="K759" s="103">
        <v>1.1427125506072875</v>
      </c>
      <c r="L759" s="12">
        <v>1.0014000000000001</v>
      </c>
      <c r="M759" s="12">
        <v>0.90990000000000004</v>
      </c>
      <c r="N759" s="12">
        <v>1.0708502024291497</v>
      </c>
      <c r="O759" s="12">
        <v>0.7479246716285507</v>
      </c>
    </row>
    <row r="760" spans="2:15" ht="15.75" x14ac:dyDescent="0.25">
      <c r="B760" s="127" t="s">
        <v>66</v>
      </c>
      <c r="C760" s="128">
        <v>0.01</v>
      </c>
      <c r="D760" s="129"/>
      <c r="E760" s="143">
        <v>0.01</v>
      </c>
      <c r="F760" s="144"/>
      <c r="G760" s="30" t="s">
        <v>59</v>
      </c>
      <c r="H760" s="103" t="s">
        <v>59</v>
      </c>
      <c r="I760" s="99">
        <v>0</v>
      </c>
      <c r="J760" s="99">
        <v>0</v>
      </c>
      <c r="K760" s="99">
        <v>0</v>
      </c>
      <c r="L760" s="12">
        <v>0</v>
      </c>
      <c r="M760" s="12">
        <v>0</v>
      </c>
      <c r="N760" s="12">
        <v>0</v>
      </c>
      <c r="O760" s="12">
        <v>1.2500000000000001E-2</v>
      </c>
    </row>
    <row r="761" spans="2:15" ht="15.75" x14ac:dyDescent="0.25">
      <c r="B761" s="127" t="s">
        <v>75</v>
      </c>
      <c r="C761" s="128" t="s">
        <v>83</v>
      </c>
      <c r="D761" s="129"/>
      <c r="E761" s="143" t="s">
        <v>83</v>
      </c>
      <c r="F761" s="144"/>
      <c r="G761" s="30" t="s">
        <v>59</v>
      </c>
      <c r="H761" s="103" t="s">
        <v>59</v>
      </c>
      <c r="I761" s="99">
        <v>0.70669999999999999</v>
      </c>
      <c r="J761" s="103" t="s">
        <v>59</v>
      </c>
      <c r="K761" s="103">
        <v>1.0035605779409136</v>
      </c>
      <c r="L761" s="12">
        <v>0.91159999999999997</v>
      </c>
      <c r="M761" s="12">
        <v>1.0809</v>
      </c>
      <c r="N761" s="12">
        <v>0.82418128016205594</v>
      </c>
      <c r="O761" s="12">
        <v>1.1607142857142858</v>
      </c>
    </row>
    <row r="762" spans="2:15" ht="15.75" x14ac:dyDescent="0.25">
      <c r="B762" s="127" t="s">
        <v>106</v>
      </c>
      <c r="C762" s="128">
        <v>0.6</v>
      </c>
      <c r="D762" s="129"/>
      <c r="E762" s="143">
        <v>0.6</v>
      </c>
      <c r="F762" s="144"/>
      <c r="G762" s="30">
        <v>0.91400000000000003</v>
      </c>
      <c r="H762" s="30">
        <v>0.8</v>
      </c>
      <c r="I762" s="99">
        <v>0.625</v>
      </c>
      <c r="J762" s="99">
        <v>0.63636363636363635</v>
      </c>
      <c r="K762" s="99">
        <v>0.4</v>
      </c>
      <c r="L762" s="12">
        <v>0.57140000000000002</v>
      </c>
      <c r="M762" s="12">
        <v>0.5</v>
      </c>
      <c r="N762" s="12">
        <v>0.75</v>
      </c>
      <c r="O762" s="12">
        <v>0.625</v>
      </c>
    </row>
    <row r="763" spans="2:15" ht="15.75" x14ac:dyDescent="0.25">
      <c r="B763" s="127" t="s">
        <v>85</v>
      </c>
      <c r="C763" s="128">
        <v>0.6</v>
      </c>
      <c r="D763" s="129"/>
      <c r="E763" s="143">
        <v>0.6</v>
      </c>
      <c r="F763" s="144"/>
      <c r="G763" s="30">
        <v>0.1792</v>
      </c>
      <c r="H763" s="30">
        <v>0.33</v>
      </c>
      <c r="I763" s="99">
        <v>0.25</v>
      </c>
      <c r="J763" s="99">
        <v>9.0909090909090912E-2</v>
      </c>
      <c r="K763" s="99">
        <v>0.4</v>
      </c>
      <c r="L763" s="12">
        <v>0.57140000000000002</v>
      </c>
      <c r="M763" s="12">
        <v>0.5</v>
      </c>
      <c r="N763" s="12">
        <v>0.25</v>
      </c>
      <c r="O763" s="12">
        <v>0.4375</v>
      </c>
    </row>
    <row r="764" spans="2:15" ht="15.75" x14ac:dyDescent="0.25">
      <c r="B764" s="127" t="s">
        <v>107</v>
      </c>
      <c r="C764" s="128">
        <v>0.6</v>
      </c>
      <c r="D764" s="129"/>
      <c r="E764" s="143">
        <v>0.6</v>
      </c>
      <c r="F764" s="144"/>
      <c r="G764" s="30">
        <v>1.3082</v>
      </c>
      <c r="H764" s="30">
        <v>0.87</v>
      </c>
      <c r="I764" s="99">
        <v>1</v>
      </c>
      <c r="J764" s="99">
        <v>0.72727272727272729</v>
      </c>
      <c r="K764" s="99">
        <v>0.9</v>
      </c>
      <c r="L764" s="12">
        <v>0.57140000000000002</v>
      </c>
      <c r="M764" s="12">
        <v>0.625</v>
      </c>
      <c r="N764" s="12">
        <v>0.875</v>
      </c>
      <c r="O764" s="12">
        <v>0.9375</v>
      </c>
    </row>
    <row r="765" spans="2:15" ht="15.75" x14ac:dyDescent="0.25">
      <c r="B765" s="127" t="s">
        <v>87</v>
      </c>
      <c r="C765" s="128">
        <v>0.4</v>
      </c>
      <c r="D765" s="129"/>
      <c r="E765" s="143">
        <v>0.4</v>
      </c>
      <c r="F765" s="144"/>
      <c r="G765" s="30">
        <v>1.2156</v>
      </c>
      <c r="H765" s="30">
        <v>0.5</v>
      </c>
      <c r="I765" s="99">
        <v>0.47816025455597339</v>
      </c>
      <c r="J765" s="99">
        <v>0.48485722526680125</v>
      </c>
      <c r="K765" s="99">
        <v>0.48430000000000001</v>
      </c>
      <c r="L765" s="12">
        <v>0.47389999999999999</v>
      </c>
      <c r="M765" s="12">
        <v>0.49100770767913215</v>
      </c>
      <c r="N765" s="12">
        <v>0.50600343053173247</v>
      </c>
      <c r="O765" s="12">
        <v>0.55171428571428571</v>
      </c>
    </row>
    <row r="766" spans="2:15" ht="15.75" x14ac:dyDescent="0.25">
      <c r="B766" s="127" t="s">
        <v>88</v>
      </c>
      <c r="C766" s="128">
        <v>0.95</v>
      </c>
      <c r="D766" s="129"/>
      <c r="E766" s="143">
        <v>0.95</v>
      </c>
      <c r="F766" s="144"/>
      <c r="G766" s="30">
        <v>0.97170000000000001</v>
      </c>
      <c r="H766" s="30">
        <v>0.875</v>
      </c>
      <c r="I766" s="99">
        <v>0.84</v>
      </c>
      <c r="J766" s="99">
        <v>1</v>
      </c>
      <c r="K766" s="99">
        <v>0.75</v>
      </c>
      <c r="L766" s="12">
        <v>0.55559999999999998</v>
      </c>
      <c r="M766" s="12">
        <v>1.3333333333333333</v>
      </c>
      <c r="N766" s="12">
        <v>0.54545454545454541</v>
      </c>
      <c r="O766" s="12">
        <v>0.83333333333333337</v>
      </c>
    </row>
    <row r="767" spans="2:15" ht="47.25" customHeight="1" x14ac:dyDescent="0.25">
      <c r="B767" s="127" t="s">
        <v>108</v>
      </c>
      <c r="C767" s="128" t="s">
        <v>90</v>
      </c>
      <c r="D767" s="129"/>
      <c r="E767" s="143" t="s">
        <v>90</v>
      </c>
      <c r="F767" s="144"/>
      <c r="G767" s="30">
        <v>1.1765000000000001</v>
      </c>
      <c r="H767" s="30">
        <v>0.66420000000000001</v>
      </c>
      <c r="I767" s="99">
        <v>0.67546409301130528</v>
      </c>
      <c r="J767" s="99">
        <v>0.68933823529411764</v>
      </c>
      <c r="K767" s="99">
        <v>0.69308269659882349</v>
      </c>
      <c r="L767" s="12">
        <v>0.71679999999999999</v>
      </c>
      <c r="M767" s="12">
        <v>0.73000034202065811</v>
      </c>
      <c r="N767" s="12">
        <v>0.72454850974268448</v>
      </c>
      <c r="O767" s="12">
        <v>0.63297074268567144</v>
      </c>
    </row>
    <row r="768" spans="2:15" ht="47.25" customHeight="1" x14ac:dyDescent="0.25">
      <c r="B768" s="127" t="s">
        <v>109</v>
      </c>
      <c r="C768" s="128" t="s">
        <v>110</v>
      </c>
      <c r="D768" s="129"/>
      <c r="E768" s="143" t="s">
        <v>110</v>
      </c>
      <c r="F768" s="144"/>
      <c r="G768" s="30">
        <v>1.9547000000000001</v>
      </c>
      <c r="H768" s="30">
        <v>0.35</v>
      </c>
      <c r="I768" s="99">
        <v>0.35409172661870508</v>
      </c>
      <c r="J768" s="99">
        <v>0.4805790029016091</v>
      </c>
      <c r="K768" s="99">
        <v>0.48910226068925106</v>
      </c>
      <c r="L768" s="12">
        <v>0.50090000000000001</v>
      </c>
      <c r="M768" s="12">
        <v>0.51075084935130077</v>
      </c>
      <c r="N768" s="12">
        <v>0.50693642926652638</v>
      </c>
      <c r="O768" s="12">
        <v>0.44169696270221404</v>
      </c>
    </row>
    <row r="769" spans="2:15" ht="15.75" x14ac:dyDescent="0.25">
      <c r="B769" s="127" t="s">
        <v>67</v>
      </c>
      <c r="C769" s="128">
        <v>0.13</v>
      </c>
      <c r="D769" s="129"/>
      <c r="E769" s="143">
        <v>0.13</v>
      </c>
      <c r="F769" s="144"/>
      <c r="G769" s="30">
        <v>0.18820000000000001</v>
      </c>
      <c r="H769" s="30">
        <v>1.3899999999999999E-2</v>
      </c>
      <c r="I769" s="99">
        <v>1.4901823281907433E-2</v>
      </c>
      <c r="J769" s="99">
        <v>1.5783540022547914E-2</v>
      </c>
      <c r="K769" s="99">
        <v>1.2704667436646512E-2</v>
      </c>
      <c r="L769" s="12">
        <v>1.4500000000000001E-2</v>
      </c>
      <c r="M769" s="12">
        <v>1.6228474239954646E-2</v>
      </c>
      <c r="N769" s="12">
        <v>1.9775187343880101E-2</v>
      </c>
      <c r="O769" s="12">
        <v>1.9193857965451054E-2</v>
      </c>
    </row>
    <row r="770" spans="2:15" ht="47.25" customHeight="1" x14ac:dyDescent="0.25">
      <c r="B770" s="127" t="s">
        <v>68</v>
      </c>
      <c r="C770" s="128" t="s">
        <v>93</v>
      </c>
      <c r="D770" s="129"/>
      <c r="E770" s="143" t="s">
        <v>93</v>
      </c>
      <c r="F770" s="144"/>
      <c r="G770" s="30">
        <v>1.0694999999999999</v>
      </c>
      <c r="H770" s="30">
        <v>0.66379999999999995</v>
      </c>
      <c r="I770" s="99">
        <v>0.63921568627450975</v>
      </c>
      <c r="J770" s="99">
        <v>0.72180451127819545</v>
      </c>
      <c r="K770" s="99">
        <v>0.70588235294117652</v>
      </c>
      <c r="L770" s="12">
        <v>0.62170000000000003</v>
      </c>
      <c r="M770" s="12">
        <v>0.68995633187772931</v>
      </c>
      <c r="N770" s="12">
        <v>0.62456140350877198</v>
      </c>
      <c r="O770" s="12">
        <v>0.74545454545454548</v>
      </c>
    </row>
    <row r="771" spans="2:15" ht="15.75" x14ac:dyDescent="0.25">
      <c r="B771" s="127" t="s">
        <v>111</v>
      </c>
      <c r="C771" s="128">
        <v>0.5</v>
      </c>
      <c r="D771" s="129"/>
      <c r="E771" s="143">
        <v>0.5</v>
      </c>
      <c r="F771" s="144"/>
      <c r="G771" s="30">
        <v>0.37659999999999999</v>
      </c>
      <c r="H771" s="30">
        <v>0.19</v>
      </c>
      <c r="I771" s="99">
        <v>0.189873417721519</v>
      </c>
      <c r="J771" s="99">
        <v>0.28723404255319152</v>
      </c>
      <c r="K771" s="99">
        <v>0.29093678598629091</v>
      </c>
      <c r="L771" s="12">
        <v>0.22969999999999999</v>
      </c>
      <c r="M771" s="12">
        <v>0.23415977961432508</v>
      </c>
      <c r="N771" s="12">
        <v>0.27254098360655737</v>
      </c>
      <c r="O771" s="12">
        <v>0.29341317365269459</v>
      </c>
    </row>
    <row r="772" spans="2:15" ht="15.75" x14ac:dyDescent="0.25">
      <c r="B772" s="127" t="s">
        <v>70</v>
      </c>
      <c r="C772" s="128">
        <v>0.5</v>
      </c>
      <c r="D772" s="129"/>
      <c r="E772" s="143">
        <v>0.5</v>
      </c>
      <c r="F772" s="144"/>
      <c r="G772" s="30">
        <v>0.22600000000000001</v>
      </c>
      <c r="H772" s="30">
        <v>0.35499999999999998</v>
      </c>
      <c r="I772" s="99">
        <v>0.161</v>
      </c>
      <c r="J772" s="99">
        <v>6.5000000000000002E-2</v>
      </c>
      <c r="K772" s="99">
        <v>3.1E-2</v>
      </c>
      <c r="L772" s="12">
        <v>0.125</v>
      </c>
      <c r="M772" s="12">
        <v>9.4E-2</v>
      </c>
      <c r="N772" s="12">
        <v>3.1E-2</v>
      </c>
      <c r="O772" s="12">
        <v>0.125</v>
      </c>
    </row>
    <row r="773" spans="2:15" ht="47.25" customHeight="1" x14ac:dyDescent="0.25">
      <c r="B773" s="127" t="s">
        <v>96</v>
      </c>
      <c r="C773" s="128" t="s">
        <v>97</v>
      </c>
      <c r="D773" s="129"/>
      <c r="E773" s="143" t="s">
        <v>97</v>
      </c>
      <c r="F773" s="144"/>
      <c r="G773" s="30">
        <v>0.75919999999999999</v>
      </c>
      <c r="H773" s="30">
        <v>0.61</v>
      </c>
      <c r="I773" s="99">
        <v>0.61546536039188249</v>
      </c>
      <c r="J773" s="99">
        <v>0.62088698140200282</v>
      </c>
      <c r="K773" s="99">
        <v>1.5642068564787914</v>
      </c>
      <c r="L773" s="12">
        <v>0.63719999999999999</v>
      </c>
      <c r="M773" s="12">
        <v>0.6446469248291572</v>
      </c>
      <c r="N773" s="12">
        <v>0.63987983477281263</v>
      </c>
      <c r="O773" s="12">
        <v>0.50383707201889016</v>
      </c>
    </row>
    <row r="774" spans="2:15" ht="47.25" customHeight="1" x14ac:dyDescent="0.25">
      <c r="B774" s="127" t="s">
        <v>98</v>
      </c>
      <c r="C774" s="128" t="s">
        <v>99</v>
      </c>
      <c r="D774" s="129"/>
      <c r="E774" s="143" t="s">
        <v>99</v>
      </c>
      <c r="F774" s="144"/>
      <c r="G774" s="30">
        <v>0.78949999999999998</v>
      </c>
      <c r="H774" s="30">
        <v>0.77549999999999997</v>
      </c>
      <c r="I774" s="99">
        <v>0.78</v>
      </c>
      <c r="J774" s="99">
        <v>0.77</v>
      </c>
      <c r="K774" s="99">
        <v>0.79207920792079212</v>
      </c>
      <c r="L774" s="12">
        <v>0.86460000000000004</v>
      </c>
      <c r="M774" s="12">
        <v>0.93</v>
      </c>
      <c r="N774" s="12">
        <v>0.89320388349514568</v>
      </c>
      <c r="O774" s="12">
        <v>0.87387387387387383</v>
      </c>
    </row>
    <row r="775" spans="2:15" ht="47.25" customHeight="1" x14ac:dyDescent="0.25">
      <c r="B775" s="127" t="s">
        <v>100</v>
      </c>
      <c r="C775" s="128" t="s">
        <v>101</v>
      </c>
      <c r="D775" s="129"/>
      <c r="E775" s="143" t="s">
        <v>101</v>
      </c>
      <c r="F775" s="144"/>
      <c r="G775" s="30">
        <v>9.3462999999999994</v>
      </c>
      <c r="H775" s="30">
        <v>6.8900000000000003E-2</v>
      </c>
      <c r="I775" s="99">
        <v>6.798132922233642E-2</v>
      </c>
      <c r="J775" s="99">
        <v>6.798132922233642E-2</v>
      </c>
      <c r="K775" s="99">
        <v>0.10086325422047919</v>
      </c>
      <c r="L775" s="12">
        <v>0.128</v>
      </c>
      <c r="M775" s="12">
        <v>0.137378297649178</v>
      </c>
      <c r="N775" s="12">
        <v>0.14314164799601692</v>
      </c>
      <c r="O775" s="12">
        <v>0.12839748398638121</v>
      </c>
    </row>
    <row r="776" spans="2:15" ht="15.75" x14ac:dyDescent="0.25">
      <c r="B776" s="127" t="s">
        <v>102</v>
      </c>
      <c r="C776" s="128">
        <v>0.01</v>
      </c>
      <c r="D776" s="129"/>
      <c r="E776" s="143">
        <v>0.01</v>
      </c>
      <c r="F776" s="144"/>
      <c r="G776" s="30">
        <v>0.1338</v>
      </c>
      <c r="H776" s="30">
        <v>5.7999999999999996E-3</v>
      </c>
      <c r="I776" s="99">
        <v>1.6853932584269662E-2</v>
      </c>
      <c r="J776" s="99">
        <v>6.1728395061728392E-2</v>
      </c>
      <c r="K776" s="99">
        <v>4.8888888888888891E-2</v>
      </c>
      <c r="L776" s="12">
        <v>7.8299999999999995E-2</v>
      </c>
      <c r="M776" s="12">
        <v>3.7383177570093455E-2</v>
      </c>
      <c r="N776" s="12">
        <v>0.2</v>
      </c>
      <c r="O776" s="12">
        <v>6.637168141592921E-2</v>
      </c>
    </row>
    <row r="777" spans="2:15" ht="16.5" thickBot="1" x14ac:dyDescent="0.3">
      <c r="B777" s="130" t="s">
        <v>112</v>
      </c>
      <c r="C777" s="131">
        <v>0.5</v>
      </c>
      <c r="D777" s="132"/>
      <c r="E777" s="133">
        <v>0.5</v>
      </c>
      <c r="F777" s="134"/>
      <c r="G777" s="33">
        <v>0.63500000000000001</v>
      </c>
      <c r="H777" s="33">
        <v>0.48</v>
      </c>
      <c r="I777" s="109">
        <v>0.31112686038270732</v>
      </c>
      <c r="J777" s="109">
        <v>0.61858529819694863</v>
      </c>
      <c r="K777" s="109">
        <v>0.6162136832239925</v>
      </c>
      <c r="L777" s="19">
        <v>0.5514</v>
      </c>
      <c r="M777" s="19">
        <v>0.6624541377904607</v>
      </c>
      <c r="N777" s="19">
        <v>0.66101694915254239</v>
      </c>
      <c r="O777" s="19">
        <v>0.6508256141763995</v>
      </c>
    </row>
    <row r="778" spans="2:15" ht="16.5" thickBot="1" x14ac:dyDescent="0.3"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</row>
    <row r="779" spans="2:15" x14ac:dyDescent="0.25">
      <c r="B779" s="164" t="s">
        <v>154</v>
      </c>
      <c r="C779" s="165"/>
      <c r="D779" s="165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6"/>
    </row>
    <row r="780" spans="2:15" ht="15" customHeight="1" x14ac:dyDescent="0.25">
      <c r="B780" s="135" t="s">
        <v>5</v>
      </c>
      <c r="C780" s="136"/>
      <c r="D780" s="137"/>
      <c r="E780" s="141" t="s">
        <v>46</v>
      </c>
      <c r="F780" s="137"/>
      <c r="G780" s="152" t="s">
        <v>49</v>
      </c>
      <c r="H780" s="152" t="s">
        <v>50</v>
      </c>
      <c r="I780" s="152" t="s">
        <v>51</v>
      </c>
      <c r="J780" s="152" t="s">
        <v>52</v>
      </c>
      <c r="K780" s="152" t="s">
        <v>53</v>
      </c>
      <c r="L780" s="152" t="s">
        <v>54</v>
      </c>
      <c r="M780" s="152" t="s">
        <v>55</v>
      </c>
      <c r="N780" s="152" t="s">
        <v>56</v>
      </c>
      <c r="O780" s="184" t="s">
        <v>57</v>
      </c>
    </row>
    <row r="781" spans="2:15" x14ac:dyDescent="0.25">
      <c r="B781" s="138"/>
      <c r="C781" s="139"/>
      <c r="D781" s="140"/>
      <c r="E781" s="142"/>
      <c r="F781" s="140"/>
      <c r="G781" s="152"/>
      <c r="H781" s="152"/>
      <c r="I781" s="152"/>
      <c r="J781" s="152"/>
      <c r="K781" s="152"/>
      <c r="L781" s="152"/>
      <c r="M781" s="152"/>
      <c r="N781" s="152"/>
      <c r="O781" s="184"/>
    </row>
    <row r="782" spans="2:15" ht="15.75" x14ac:dyDescent="0.25">
      <c r="B782" s="127" t="s">
        <v>105</v>
      </c>
      <c r="C782" s="128">
        <v>1</v>
      </c>
      <c r="D782" s="129"/>
      <c r="E782" s="143">
        <v>1</v>
      </c>
      <c r="F782" s="144"/>
      <c r="G782" s="30">
        <v>0.94169999999999998</v>
      </c>
      <c r="H782" s="30">
        <v>0.84</v>
      </c>
      <c r="I782" s="99">
        <v>0.83744367062679226</v>
      </c>
      <c r="J782" s="99">
        <v>1</v>
      </c>
      <c r="K782" s="99">
        <v>0.99692632792238978</v>
      </c>
      <c r="L782" s="12">
        <v>1</v>
      </c>
      <c r="M782" s="12">
        <v>1</v>
      </c>
      <c r="N782" s="12">
        <v>0.99872648902821315</v>
      </c>
      <c r="O782" s="12">
        <v>0.9995112892190402</v>
      </c>
    </row>
    <row r="783" spans="2:15" ht="15.75" x14ac:dyDescent="0.25">
      <c r="B783" s="127" t="s">
        <v>80</v>
      </c>
      <c r="C783" s="128">
        <v>1</v>
      </c>
      <c r="D783" s="129"/>
      <c r="E783" s="143">
        <v>1</v>
      </c>
      <c r="F783" s="144"/>
      <c r="G783" s="30" t="s">
        <v>59</v>
      </c>
      <c r="H783" s="102" t="s">
        <v>59</v>
      </c>
      <c r="I783" s="99">
        <v>0.65190000000000003</v>
      </c>
      <c r="J783" s="102" t="s">
        <v>59</v>
      </c>
      <c r="K783" s="22">
        <v>1.4805668150398303</v>
      </c>
      <c r="L783" s="12">
        <v>3.1027</v>
      </c>
      <c r="M783" s="12">
        <v>1.0227999999999999</v>
      </c>
      <c r="N783" s="12">
        <v>1.6832127245613187</v>
      </c>
      <c r="O783" s="12">
        <v>3.1545044311000727</v>
      </c>
    </row>
    <row r="784" spans="2:15" ht="15.75" x14ac:dyDescent="0.25">
      <c r="B784" s="127" t="s">
        <v>81</v>
      </c>
      <c r="C784" s="128">
        <v>1</v>
      </c>
      <c r="D784" s="129"/>
      <c r="E784" s="143">
        <v>1</v>
      </c>
      <c r="F784" s="144"/>
      <c r="G784" s="30" t="s">
        <v>59</v>
      </c>
      <c r="H784" s="103">
        <v>6.65</v>
      </c>
      <c r="I784" s="99">
        <v>1.5603</v>
      </c>
      <c r="J784" s="99">
        <v>4.4285714285714288</v>
      </c>
      <c r="K784" s="99">
        <v>0.97924073403417855</v>
      </c>
      <c r="L784" s="12">
        <v>1.1222000000000001</v>
      </c>
      <c r="M784" s="12">
        <v>1.0665</v>
      </c>
      <c r="N784" s="12">
        <v>1.3735999999999999</v>
      </c>
      <c r="O784" s="12">
        <v>0.50593373147307452</v>
      </c>
    </row>
    <row r="785" spans="2:15" ht="15.75" x14ac:dyDescent="0.25">
      <c r="B785" s="127" t="s">
        <v>82</v>
      </c>
      <c r="C785" s="128">
        <v>1</v>
      </c>
      <c r="D785" s="129"/>
      <c r="E785" s="143">
        <v>1</v>
      </c>
      <c r="F785" s="144"/>
      <c r="G785" s="30" t="s">
        <v>59</v>
      </c>
      <c r="H785" s="103">
        <v>0</v>
      </c>
      <c r="I785" s="99">
        <v>0.61339999999999995</v>
      </c>
      <c r="J785" s="102" t="s">
        <v>59</v>
      </c>
      <c r="K785" s="102">
        <v>0.8997975708502024</v>
      </c>
      <c r="L785" s="12">
        <v>0.68400000000000005</v>
      </c>
      <c r="M785" s="12">
        <v>0.62039999999999995</v>
      </c>
      <c r="N785" s="12">
        <v>0.58400809716599189</v>
      </c>
      <c r="O785" s="12">
        <v>0.7898351648351648</v>
      </c>
    </row>
    <row r="786" spans="2:15" ht="15.75" x14ac:dyDescent="0.25">
      <c r="B786" s="127" t="s">
        <v>66</v>
      </c>
      <c r="C786" s="128">
        <v>0.01</v>
      </c>
      <c r="D786" s="129"/>
      <c r="E786" s="143">
        <v>0.01</v>
      </c>
      <c r="F786" s="144"/>
      <c r="G786" s="30" t="s">
        <v>59</v>
      </c>
      <c r="H786" s="103">
        <v>0</v>
      </c>
      <c r="I786" s="99">
        <v>0</v>
      </c>
      <c r="J786" s="99">
        <v>2.6315789473684209E-2</v>
      </c>
      <c r="K786" s="99">
        <v>2.5000000000000001E-2</v>
      </c>
      <c r="L786" s="12">
        <v>1.3899999999999999E-2</v>
      </c>
      <c r="M786" s="12">
        <v>1.35E-2</v>
      </c>
      <c r="N786" s="12">
        <v>0</v>
      </c>
      <c r="O786" s="12">
        <v>0</v>
      </c>
    </row>
    <row r="787" spans="2:15" ht="15.75" x14ac:dyDescent="0.25">
      <c r="B787" s="127" t="s">
        <v>75</v>
      </c>
      <c r="C787" s="128" t="s">
        <v>83</v>
      </c>
      <c r="D787" s="129"/>
      <c r="E787" s="143" t="s">
        <v>83</v>
      </c>
      <c r="F787" s="144"/>
      <c r="G787" s="30" t="s">
        <v>59</v>
      </c>
      <c r="H787" s="103">
        <v>3.5</v>
      </c>
      <c r="I787" s="99">
        <v>1.375</v>
      </c>
      <c r="J787" s="99">
        <v>3.5</v>
      </c>
      <c r="K787" s="99">
        <v>1.1247188202949263</v>
      </c>
      <c r="L787" s="12">
        <v>1.3695999999999999</v>
      </c>
      <c r="M787" s="12">
        <v>1.1943999999999999</v>
      </c>
      <c r="N787" s="12">
        <v>1.2092130518234165</v>
      </c>
      <c r="O787" s="12">
        <v>1.0287393860222078</v>
      </c>
    </row>
    <row r="788" spans="2:15" ht="15.75" x14ac:dyDescent="0.25">
      <c r="B788" s="127" t="s">
        <v>106</v>
      </c>
      <c r="C788" s="128">
        <v>0.6</v>
      </c>
      <c r="D788" s="129"/>
      <c r="E788" s="143">
        <v>0.6</v>
      </c>
      <c r="F788" s="144"/>
      <c r="G788" s="30">
        <v>0.79269999999999996</v>
      </c>
      <c r="H788" s="30">
        <v>0.55559999999999998</v>
      </c>
      <c r="I788" s="99">
        <v>0.90909090909090906</v>
      </c>
      <c r="J788" s="99">
        <v>0.8</v>
      </c>
      <c r="K788" s="99">
        <v>0.5</v>
      </c>
      <c r="L788" s="12">
        <v>0.375</v>
      </c>
      <c r="M788" s="12">
        <v>0.66666666666666663</v>
      </c>
      <c r="N788" s="12">
        <v>0.5714285714285714</v>
      </c>
      <c r="O788" s="12">
        <v>0.5714285714285714</v>
      </c>
    </row>
    <row r="789" spans="2:15" ht="15.75" x14ac:dyDescent="0.25">
      <c r="B789" s="127" t="s">
        <v>85</v>
      </c>
      <c r="C789" s="128">
        <v>0.6</v>
      </c>
      <c r="D789" s="129"/>
      <c r="E789" s="143">
        <v>0.6</v>
      </c>
      <c r="F789" s="144"/>
      <c r="G789" s="30">
        <v>0.3049</v>
      </c>
      <c r="H789" s="30">
        <v>0.22220000000000001</v>
      </c>
      <c r="I789" s="99">
        <v>0.27272727272727271</v>
      </c>
      <c r="J789" s="99">
        <v>0</v>
      </c>
      <c r="K789" s="99">
        <v>0.5</v>
      </c>
      <c r="L789" s="12">
        <v>0.75</v>
      </c>
      <c r="M789" s="12">
        <v>0.83333333333333337</v>
      </c>
      <c r="N789" s="12">
        <v>0.8571428571428571</v>
      </c>
      <c r="O789" s="12">
        <v>0.8571428571428571</v>
      </c>
    </row>
    <row r="790" spans="2:15" ht="15.75" x14ac:dyDescent="0.25">
      <c r="B790" s="127" t="s">
        <v>107</v>
      </c>
      <c r="C790" s="128">
        <v>0.6</v>
      </c>
      <c r="D790" s="129"/>
      <c r="E790" s="143">
        <v>0.6</v>
      </c>
      <c r="F790" s="144"/>
      <c r="G790" s="30">
        <v>1.28</v>
      </c>
      <c r="H790" s="30">
        <v>0.77780000000000005</v>
      </c>
      <c r="I790" s="99">
        <v>0.90909090909090906</v>
      </c>
      <c r="J790" s="99">
        <v>1</v>
      </c>
      <c r="K790" s="99">
        <v>1</v>
      </c>
      <c r="L790" s="12">
        <v>1</v>
      </c>
      <c r="M790" s="12">
        <v>0.83333333333333337</v>
      </c>
      <c r="N790" s="12">
        <v>1</v>
      </c>
      <c r="O790" s="12">
        <v>1</v>
      </c>
    </row>
    <row r="791" spans="2:15" ht="15.75" x14ac:dyDescent="0.25">
      <c r="B791" s="127" t="s">
        <v>87</v>
      </c>
      <c r="C791" s="128">
        <v>0.4</v>
      </c>
      <c r="D791" s="129"/>
      <c r="E791" s="143">
        <v>0.4</v>
      </c>
      <c r="F791" s="144"/>
      <c r="G791" s="30">
        <v>1.0752999999999999</v>
      </c>
      <c r="H791" s="30">
        <v>0.43759999999999999</v>
      </c>
      <c r="I791" s="99">
        <v>0.44507396915328928</v>
      </c>
      <c r="J791" s="99">
        <v>0.43794712286158632</v>
      </c>
      <c r="K791" s="99">
        <v>0.43480000000000002</v>
      </c>
      <c r="L791" s="12">
        <v>0.43059999999999998</v>
      </c>
      <c r="M791" s="12">
        <v>0.44050632911392407</v>
      </c>
      <c r="N791" s="12">
        <v>0.45223738495715649</v>
      </c>
      <c r="O791" s="12">
        <v>0.48781259892371004</v>
      </c>
    </row>
    <row r="792" spans="2:15" ht="15.75" x14ac:dyDescent="0.25">
      <c r="B792" s="127" t="s">
        <v>88</v>
      </c>
      <c r="C792" s="128">
        <v>0.95</v>
      </c>
      <c r="D792" s="129"/>
      <c r="E792" s="143">
        <v>0.95</v>
      </c>
      <c r="F792" s="144"/>
      <c r="G792" s="30">
        <v>0.48180000000000001</v>
      </c>
      <c r="H792" s="30">
        <v>0.6</v>
      </c>
      <c r="I792" s="99">
        <v>0.76190476190476186</v>
      </c>
      <c r="J792" s="99">
        <v>0.7142857142857143</v>
      </c>
      <c r="K792" s="99">
        <v>0.875</v>
      </c>
      <c r="L792" s="12">
        <v>1.2</v>
      </c>
      <c r="M792" s="12">
        <v>1.6666666666666667</v>
      </c>
      <c r="N792" s="12">
        <v>1</v>
      </c>
      <c r="O792" s="12">
        <v>1.5</v>
      </c>
    </row>
    <row r="793" spans="2:15" ht="47.25" customHeight="1" x14ac:dyDescent="0.25">
      <c r="B793" s="127" t="s">
        <v>108</v>
      </c>
      <c r="C793" s="128" t="s">
        <v>90</v>
      </c>
      <c r="D793" s="129"/>
      <c r="E793" s="143" t="s">
        <v>90</v>
      </c>
      <c r="F793" s="144"/>
      <c r="G793" s="30">
        <v>1</v>
      </c>
      <c r="H793" s="30">
        <v>0.79449999999999998</v>
      </c>
      <c r="I793" s="99">
        <v>0.78733101188037691</v>
      </c>
      <c r="J793" s="99">
        <v>0.91006230078238193</v>
      </c>
      <c r="K793" s="99">
        <v>0.89748823359907792</v>
      </c>
      <c r="L793" s="12">
        <v>0.90480000000000005</v>
      </c>
      <c r="M793" s="12">
        <v>0.90324124055353816</v>
      </c>
      <c r="N793" s="12">
        <v>0.9015600509404389</v>
      </c>
      <c r="O793" s="12">
        <v>0.9132782719186785</v>
      </c>
    </row>
    <row r="794" spans="2:15" ht="47.25" customHeight="1" x14ac:dyDescent="0.25">
      <c r="B794" s="127" t="s">
        <v>109</v>
      </c>
      <c r="C794" s="128" t="s">
        <v>110</v>
      </c>
      <c r="D794" s="129"/>
      <c r="E794" s="143" t="s">
        <v>110</v>
      </c>
      <c r="F794" s="144"/>
      <c r="G794" s="30">
        <v>1.6927000000000001</v>
      </c>
      <c r="H794" s="30">
        <v>0.41310000000000002</v>
      </c>
      <c r="I794" s="99">
        <v>0.41888570258090951</v>
      </c>
      <c r="J794" s="99">
        <v>0.63628899835796393</v>
      </c>
      <c r="K794" s="99">
        <v>0.63434508372554677</v>
      </c>
      <c r="L794" s="12">
        <v>0.63690000000000002</v>
      </c>
      <c r="M794" s="12">
        <v>0.62690156050642842</v>
      </c>
      <c r="N794" s="12">
        <v>0.62573471786833856</v>
      </c>
      <c r="O794" s="12">
        <v>0.63410223829537682</v>
      </c>
    </row>
    <row r="795" spans="2:15" ht="15.75" x14ac:dyDescent="0.25">
      <c r="B795" s="127" t="s">
        <v>67</v>
      </c>
      <c r="C795" s="128">
        <v>0.13</v>
      </c>
      <c r="D795" s="129"/>
      <c r="E795" s="143">
        <v>0.13</v>
      </c>
      <c r="F795" s="144"/>
      <c r="G795" s="30">
        <v>0.19170000000000001</v>
      </c>
      <c r="H795" s="30">
        <v>1.55E-2</v>
      </c>
      <c r="I795" s="99">
        <v>1.801452247658112E-2</v>
      </c>
      <c r="J795" s="99">
        <v>1.4503914773456552E-2</v>
      </c>
      <c r="K795" s="99">
        <v>1.885180891952901E-2</v>
      </c>
      <c r="L795" s="12">
        <v>1.9300000000000001E-2</v>
      </c>
      <c r="M795" s="12">
        <v>1.7452655031563312E-2</v>
      </c>
      <c r="N795" s="12">
        <v>2.1057381364217493E-2</v>
      </c>
      <c r="O795" s="12">
        <v>2.6510832383124287E-2</v>
      </c>
    </row>
    <row r="796" spans="2:15" ht="47.25" customHeight="1" x14ac:dyDescent="0.25">
      <c r="B796" s="127" t="s">
        <v>68</v>
      </c>
      <c r="C796" s="128" t="s">
        <v>93</v>
      </c>
      <c r="D796" s="129"/>
      <c r="E796" s="143" t="s">
        <v>93</v>
      </c>
      <c r="F796" s="144"/>
      <c r="G796" s="30">
        <v>1.0145</v>
      </c>
      <c r="H796" s="30">
        <v>0.6179</v>
      </c>
      <c r="I796" s="99">
        <v>0.56615384615384612</v>
      </c>
      <c r="J796" s="99">
        <v>0.4247787610619469</v>
      </c>
      <c r="K796" s="99">
        <v>0.6181229773462783</v>
      </c>
      <c r="L796" s="12">
        <v>0.57430000000000003</v>
      </c>
      <c r="M796" s="12">
        <v>0.54042553191489362</v>
      </c>
      <c r="N796" s="12">
        <v>0.68214285714285716</v>
      </c>
      <c r="O796" s="12">
        <v>0.59856630824372759</v>
      </c>
    </row>
    <row r="797" spans="2:15" ht="15.75" x14ac:dyDescent="0.25">
      <c r="B797" s="127" t="s">
        <v>111</v>
      </c>
      <c r="C797" s="128">
        <v>0.5</v>
      </c>
      <c r="D797" s="129"/>
      <c r="E797" s="143">
        <v>0.5</v>
      </c>
      <c r="F797" s="144"/>
      <c r="G797" s="30">
        <v>0.4728</v>
      </c>
      <c r="H797" s="30">
        <v>0.2261</v>
      </c>
      <c r="I797" s="99">
        <v>0.20027063599458728</v>
      </c>
      <c r="J797" s="99">
        <v>0.32773109243697479</v>
      </c>
      <c r="K797" s="99">
        <v>0.33373063170441003</v>
      </c>
      <c r="L797" s="12">
        <v>0.27929999999999999</v>
      </c>
      <c r="M797" s="12">
        <v>0.26907301066447908</v>
      </c>
      <c r="N797" s="12">
        <v>0.26879999999999998</v>
      </c>
      <c r="O797" s="12">
        <v>0.30672926447574334</v>
      </c>
    </row>
    <row r="798" spans="2:15" ht="15.75" x14ac:dyDescent="0.25">
      <c r="B798" s="127" t="s">
        <v>70</v>
      </c>
      <c r="C798" s="128">
        <v>0.5</v>
      </c>
      <c r="D798" s="129"/>
      <c r="E798" s="143">
        <v>0.5</v>
      </c>
      <c r="F798" s="144"/>
      <c r="G798" s="30">
        <v>0.54800000000000004</v>
      </c>
      <c r="H798" s="30">
        <v>9.7000000000000003E-2</v>
      </c>
      <c r="I798" s="99">
        <v>0.25800000000000001</v>
      </c>
      <c r="J798" s="99">
        <v>0.19400000000000001</v>
      </c>
      <c r="K798" s="99">
        <v>0.28100000000000003</v>
      </c>
      <c r="L798" s="12">
        <v>0.156</v>
      </c>
      <c r="M798" s="12">
        <v>0.188</v>
      </c>
      <c r="N798" s="12">
        <v>0.125</v>
      </c>
      <c r="O798" s="12">
        <v>0.156</v>
      </c>
    </row>
    <row r="799" spans="2:15" ht="47.25" customHeight="1" x14ac:dyDescent="0.25">
      <c r="B799" s="127" t="s">
        <v>96</v>
      </c>
      <c r="C799" s="128" t="s">
        <v>97</v>
      </c>
      <c r="D799" s="129"/>
      <c r="E799" s="143" t="s">
        <v>97</v>
      </c>
      <c r="F799" s="144"/>
      <c r="G799" s="30">
        <v>0.82809999999999995</v>
      </c>
      <c r="H799" s="30">
        <v>0.66190000000000004</v>
      </c>
      <c r="I799" s="99">
        <v>0.65740740740740744</v>
      </c>
      <c r="J799" s="99">
        <v>0.70818505338078297</v>
      </c>
      <c r="K799" s="99">
        <v>1.4109195402298851</v>
      </c>
      <c r="L799" s="12">
        <v>0.70520000000000005</v>
      </c>
      <c r="M799" s="12">
        <v>0.70485036119711042</v>
      </c>
      <c r="N799" s="12">
        <v>0.71089313371192564</v>
      </c>
      <c r="O799" s="12">
        <v>0.70700308959835223</v>
      </c>
    </row>
    <row r="800" spans="2:15" ht="47.25" customHeight="1" x14ac:dyDescent="0.25">
      <c r="B800" s="127" t="s">
        <v>98</v>
      </c>
      <c r="C800" s="128" t="s">
        <v>99</v>
      </c>
      <c r="D800" s="129"/>
      <c r="E800" s="143" t="s">
        <v>99</v>
      </c>
      <c r="F800" s="144"/>
      <c r="G800" s="30">
        <v>0.87909999999999999</v>
      </c>
      <c r="H800" s="30">
        <v>0.60660000000000003</v>
      </c>
      <c r="I800" s="99">
        <v>0.65079365079365081</v>
      </c>
      <c r="J800" s="99">
        <v>0.77083333333333337</v>
      </c>
      <c r="K800" s="99">
        <v>0.72826086956521741</v>
      </c>
      <c r="L800" s="12">
        <v>0.79759999999999998</v>
      </c>
      <c r="M800" s="12">
        <v>0.75308641975308643</v>
      </c>
      <c r="N800" s="12">
        <v>0.76923076923076927</v>
      </c>
      <c r="O800" s="12">
        <v>0.78048780487804881</v>
      </c>
    </row>
    <row r="801" spans="2:15" ht="47.25" customHeight="1" x14ac:dyDescent="0.25">
      <c r="B801" s="127" t="s">
        <v>100</v>
      </c>
      <c r="C801" s="128" t="s">
        <v>101</v>
      </c>
      <c r="D801" s="129"/>
      <c r="E801" s="143" t="s">
        <v>101</v>
      </c>
      <c r="F801" s="144"/>
      <c r="G801" s="30">
        <v>2.0977999999999999</v>
      </c>
      <c r="H801" s="30">
        <v>1.5100000000000001E-2</v>
      </c>
      <c r="I801" s="99">
        <v>1.5021166188720471E-2</v>
      </c>
      <c r="J801" s="99">
        <v>1.5021166188720471E-2</v>
      </c>
      <c r="K801" s="99">
        <v>8.8848333493420431E-2</v>
      </c>
      <c r="L801" s="12">
        <v>0.186</v>
      </c>
      <c r="M801" s="12">
        <v>0.18647561095298851</v>
      </c>
      <c r="N801" s="12">
        <v>0.1877612330198537</v>
      </c>
      <c r="O801" s="12">
        <v>0.18815365066953377</v>
      </c>
    </row>
    <row r="802" spans="2:15" ht="15.75" x14ac:dyDescent="0.25">
      <c r="B802" s="127" t="s">
        <v>102</v>
      </c>
      <c r="C802" s="128">
        <v>0.01</v>
      </c>
      <c r="D802" s="129"/>
      <c r="E802" s="143">
        <v>0.01</v>
      </c>
      <c r="F802" s="144"/>
      <c r="G802" s="30">
        <v>8.6199999999999999E-2</v>
      </c>
      <c r="H802" s="30">
        <v>0</v>
      </c>
      <c r="I802" s="99">
        <v>5.4644808743169399E-3</v>
      </c>
      <c r="J802" s="99">
        <v>5.3497942386831275E-2</v>
      </c>
      <c r="K802" s="99">
        <v>0.11578947368421053</v>
      </c>
      <c r="L802" s="12">
        <v>3.4299999999999997E-2</v>
      </c>
      <c r="M802" s="12">
        <v>1.1764705882352941E-2</v>
      </c>
      <c r="N802" s="12">
        <v>0.23636363636363636</v>
      </c>
      <c r="O802" s="12">
        <v>2.3255813953488372E-2</v>
      </c>
    </row>
    <row r="803" spans="2:15" ht="16.5" thickBot="1" x14ac:dyDescent="0.3">
      <c r="B803" s="130" t="s">
        <v>112</v>
      </c>
      <c r="C803" s="131">
        <v>0.5</v>
      </c>
      <c r="D803" s="132"/>
      <c r="E803" s="133">
        <v>0.5</v>
      </c>
      <c r="F803" s="134"/>
      <c r="G803" s="33">
        <v>0.63100000000000001</v>
      </c>
      <c r="H803" s="33">
        <v>0.43759999999999999</v>
      </c>
      <c r="I803" s="109">
        <v>0.28084069448674992</v>
      </c>
      <c r="J803" s="109">
        <v>0.56718433490884534</v>
      </c>
      <c r="K803" s="109">
        <v>0.58099062918340028</v>
      </c>
      <c r="L803" s="19">
        <v>0.52</v>
      </c>
      <c r="M803" s="19">
        <v>0.69842988630211156</v>
      </c>
      <c r="N803" s="19">
        <v>0.70386266094420602</v>
      </c>
      <c r="O803" s="19">
        <v>0.71076115485564306</v>
      </c>
    </row>
    <row r="804" spans="2:15" ht="15.75" thickBot="1" x14ac:dyDescent="0.3"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</row>
    <row r="805" spans="2:15" x14ac:dyDescent="0.25">
      <c r="B805" s="164" t="s">
        <v>155</v>
      </c>
      <c r="C805" s="165"/>
      <c r="D805" s="165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6"/>
    </row>
    <row r="806" spans="2:15" ht="15" customHeight="1" x14ac:dyDescent="0.25">
      <c r="B806" s="135" t="s">
        <v>5</v>
      </c>
      <c r="C806" s="136"/>
      <c r="D806" s="137"/>
      <c r="E806" s="141" t="s">
        <v>46</v>
      </c>
      <c r="F806" s="137"/>
      <c r="G806" s="152" t="s">
        <v>49</v>
      </c>
      <c r="H806" s="152" t="s">
        <v>50</v>
      </c>
      <c r="I806" s="152" t="s">
        <v>51</v>
      </c>
      <c r="J806" s="152" t="s">
        <v>52</v>
      </c>
      <c r="K806" s="152" t="s">
        <v>53</v>
      </c>
      <c r="L806" s="152" t="s">
        <v>54</v>
      </c>
      <c r="M806" s="152" t="s">
        <v>55</v>
      </c>
      <c r="N806" s="152" t="s">
        <v>56</v>
      </c>
      <c r="O806" s="184" t="s">
        <v>57</v>
      </c>
    </row>
    <row r="807" spans="2:15" x14ac:dyDescent="0.25">
      <c r="B807" s="138"/>
      <c r="C807" s="139"/>
      <c r="D807" s="140"/>
      <c r="E807" s="142"/>
      <c r="F807" s="140"/>
      <c r="G807" s="152"/>
      <c r="H807" s="152"/>
      <c r="I807" s="152"/>
      <c r="J807" s="152"/>
      <c r="K807" s="152"/>
      <c r="L807" s="152"/>
      <c r="M807" s="152"/>
      <c r="N807" s="152"/>
      <c r="O807" s="184"/>
    </row>
    <row r="808" spans="2:15" ht="15.75" x14ac:dyDescent="0.25">
      <c r="B808" s="127" t="s">
        <v>114</v>
      </c>
      <c r="C808" s="128">
        <v>1</v>
      </c>
      <c r="D808" s="129"/>
      <c r="E808" s="143">
        <v>1</v>
      </c>
      <c r="F808" s="144"/>
      <c r="G808" s="36">
        <v>1.3434999999999999</v>
      </c>
      <c r="H808" s="36">
        <v>0.75519999999999998</v>
      </c>
      <c r="I808" s="99">
        <v>0.75435211773151467</v>
      </c>
      <c r="J808" s="99">
        <v>0.85528664947431066</v>
      </c>
      <c r="K808" s="99">
        <v>0.86701555316443313</v>
      </c>
      <c r="L808" s="12">
        <v>0.99929999999999997</v>
      </c>
      <c r="M808" s="12">
        <v>0.9893240343347639</v>
      </c>
      <c r="N808" s="12">
        <v>0.98684001061289461</v>
      </c>
      <c r="O808" s="12">
        <v>0.99321944809461238</v>
      </c>
    </row>
    <row r="809" spans="2:15" ht="15.75" x14ac:dyDescent="0.25">
      <c r="B809" s="127" t="s">
        <v>80</v>
      </c>
      <c r="C809" s="128">
        <v>1</v>
      </c>
      <c r="D809" s="129"/>
      <c r="E809" s="143">
        <v>1</v>
      </c>
      <c r="F809" s="144"/>
      <c r="G809" s="44" t="s">
        <v>59</v>
      </c>
      <c r="H809" s="45">
        <v>0.67430000000000001</v>
      </c>
      <c r="I809" s="99">
        <v>1.4335</v>
      </c>
      <c r="J809" s="44" t="s">
        <v>59</v>
      </c>
      <c r="K809" s="44">
        <v>1.724620209494389</v>
      </c>
      <c r="L809" s="12">
        <v>2.0259999999999998</v>
      </c>
      <c r="M809" s="12">
        <v>2.3441999999999998</v>
      </c>
      <c r="N809" s="12">
        <v>2.6251459961815451</v>
      </c>
      <c r="O809" s="12">
        <v>3.8502663126488308</v>
      </c>
    </row>
    <row r="810" spans="2:15" ht="15.75" x14ac:dyDescent="0.25">
      <c r="B810" s="127" t="s">
        <v>115</v>
      </c>
      <c r="C810" s="128">
        <v>1</v>
      </c>
      <c r="D810" s="129"/>
      <c r="E810" s="143">
        <v>1</v>
      </c>
      <c r="F810" s="144"/>
      <c r="G810" s="44" t="s">
        <v>59</v>
      </c>
      <c r="H810" s="45">
        <v>9.1999999999999993</v>
      </c>
      <c r="I810" s="99">
        <v>0.87190000000000001</v>
      </c>
      <c r="J810" s="44" t="s">
        <v>59</v>
      </c>
      <c r="K810" s="44">
        <v>0.73063772284278949</v>
      </c>
      <c r="L810" s="12">
        <v>0.75680000000000003</v>
      </c>
      <c r="M810" s="12">
        <v>0.56369999999999998</v>
      </c>
      <c r="N810" s="12">
        <v>0.79779999999999995</v>
      </c>
      <c r="O810" s="12">
        <v>0.50385429492659728</v>
      </c>
    </row>
    <row r="811" spans="2:15" ht="15.75" x14ac:dyDescent="0.25">
      <c r="B811" s="127" t="s">
        <v>116</v>
      </c>
      <c r="C811" s="128">
        <v>1</v>
      </c>
      <c r="D811" s="129"/>
      <c r="E811" s="143">
        <v>1</v>
      </c>
      <c r="F811" s="144"/>
      <c r="G811" s="44" t="s">
        <v>59</v>
      </c>
      <c r="H811" s="45">
        <v>0</v>
      </c>
      <c r="I811" s="99">
        <v>0.94469999999999998</v>
      </c>
      <c r="J811" s="44" t="s">
        <v>59</v>
      </c>
      <c r="K811" s="44">
        <v>0.98878205128205132</v>
      </c>
      <c r="L811" s="12">
        <v>0.90810000000000002</v>
      </c>
      <c r="M811" s="12">
        <v>1.121</v>
      </c>
      <c r="N811" s="12">
        <v>1.056</v>
      </c>
      <c r="O811" s="12">
        <v>1.045469709570864</v>
      </c>
    </row>
    <row r="812" spans="2:15" ht="15.75" x14ac:dyDescent="0.25">
      <c r="B812" s="127" t="s">
        <v>66</v>
      </c>
      <c r="C812" s="128">
        <v>0.01</v>
      </c>
      <c r="D812" s="129"/>
      <c r="E812" s="143">
        <v>0.01</v>
      </c>
      <c r="F812" s="144"/>
      <c r="G812" s="44" t="s">
        <v>59</v>
      </c>
      <c r="H812" s="45">
        <v>4.1700000000000001E-2</v>
      </c>
      <c r="I812" s="99">
        <v>0</v>
      </c>
      <c r="J812" s="99">
        <v>3.85E-2</v>
      </c>
      <c r="K812" s="99">
        <v>3.4722222222222224E-2</v>
      </c>
      <c r="L812" s="12">
        <v>7.6E-3</v>
      </c>
      <c r="M812" s="12">
        <v>7.0000000000000001E-3</v>
      </c>
      <c r="N812" s="12">
        <v>0</v>
      </c>
      <c r="O812" s="12">
        <v>6.8493150684931503E-3</v>
      </c>
    </row>
    <row r="813" spans="2:15" ht="15.75" x14ac:dyDescent="0.25">
      <c r="B813" s="127" t="s">
        <v>75</v>
      </c>
      <c r="C813" s="128" t="s">
        <v>76</v>
      </c>
      <c r="D813" s="129"/>
      <c r="E813" s="143" t="s">
        <v>76</v>
      </c>
      <c r="F813" s="144"/>
      <c r="G813" s="44" t="s">
        <v>59</v>
      </c>
      <c r="H813" s="45">
        <v>6.98</v>
      </c>
      <c r="I813" s="99">
        <v>1.2</v>
      </c>
      <c r="J813" s="44" t="s">
        <v>59</v>
      </c>
      <c r="K813" s="44">
        <v>1.4003385166153208</v>
      </c>
      <c r="L813" s="12">
        <v>1.5408999999999999</v>
      </c>
      <c r="M813" s="12">
        <v>1.0299</v>
      </c>
      <c r="N813" s="12">
        <v>1.2176319430717533</v>
      </c>
      <c r="O813" s="12">
        <v>1.1592457375136436</v>
      </c>
    </row>
    <row r="814" spans="2:15" ht="15.75" x14ac:dyDescent="0.25">
      <c r="B814" s="127" t="s">
        <v>106</v>
      </c>
      <c r="C814" s="128">
        <v>0.6</v>
      </c>
      <c r="D814" s="129"/>
      <c r="E814" s="143">
        <v>0.6</v>
      </c>
      <c r="F814" s="144"/>
      <c r="G814" s="36">
        <v>0.5</v>
      </c>
      <c r="H814" s="36">
        <v>0.68420000000000003</v>
      </c>
      <c r="I814" s="99">
        <v>0.625</v>
      </c>
      <c r="J814" s="99">
        <v>0.73076923076923073</v>
      </c>
      <c r="K814" s="99">
        <v>0.57692307692307687</v>
      </c>
      <c r="L814" s="12">
        <v>0.61899999999999999</v>
      </c>
      <c r="M814" s="12">
        <v>0.76190476190476186</v>
      </c>
      <c r="N814" s="12">
        <v>0.75</v>
      </c>
      <c r="O814" s="12">
        <v>0.7142857142857143</v>
      </c>
    </row>
    <row r="815" spans="2:15" ht="15.75" x14ac:dyDescent="0.25">
      <c r="B815" s="127" t="s">
        <v>85</v>
      </c>
      <c r="C815" s="128">
        <v>0.6</v>
      </c>
      <c r="D815" s="129"/>
      <c r="E815" s="143">
        <v>0.6</v>
      </c>
      <c r="F815" s="144"/>
      <c r="G815" s="36">
        <v>0.29149999999999998</v>
      </c>
      <c r="H815" s="36">
        <v>0.21</v>
      </c>
      <c r="I815" s="99">
        <v>0.375</v>
      </c>
      <c r="J815" s="99">
        <v>0.34615384615384615</v>
      </c>
      <c r="K815" s="99">
        <v>0.73076923076923073</v>
      </c>
      <c r="L815" s="12">
        <v>0.8095</v>
      </c>
      <c r="M815" s="12">
        <v>0.80952380952380953</v>
      </c>
      <c r="N815" s="12">
        <v>1</v>
      </c>
      <c r="O815" s="12">
        <v>0.9285714285714286</v>
      </c>
    </row>
    <row r="816" spans="2:15" ht="15.75" x14ac:dyDescent="0.25">
      <c r="B816" s="127" t="s">
        <v>117</v>
      </c>
      <c r="C816" s="128">
        <v>0.6</v>
      </c>
      <c r="D816" s="129"/>
      <c r="E816" s="143">
        <v>0.6</v>
      </c>
      <c r="F816" s="144"/>
      <c r="G816" s="36">
        <v>1.0583</v>
      </c>
      <c r="H816" s="36">
        <v>0.53</v>
      </c>
      <c r="I816" s="99">
        <v>0.875</v>
      </c>
      <c r="J816" s="99">
        <v>0.84615384615384615</v>
      </c>
      <c r="K816" s="99">
        <v>0.88461538461538458</v>
      </c>
      <c r="L816" s="12">
        <v>1</v>
      </c>
      <c r="M816" s="12">
        <v>0.8571428571428571</v>
      </c>
      <c r="N816" s="12">
        <v>0.95</v>
      </c>
      <c r="O816" s="12">
        <v>0.8928571428571429</v>
      </c>
    </row>
    <row r="817" spans="2:15" ht="15.75" x14ac:dyDescent="0.25">
      <c r="B817" s="127" t="s">
        <v>118</v>
      </c>
      <c r="C817" s="128">
        <v>0.4</v>
      </c>
      <c r="D817" s="129"/>
      <c r="E817" s="143">
        <v>0.4</v>
      </c>
      <c r="F817" s="144"/>
      <c r="G817" s="36">
        <v>0.85829999999999995</v>
      </c>
      <c r="H817" s="36">
        <v>0.35870000000000002</v>
      </c>
      <c r="I817" s="99">
        <v>0.37872260722981832</v>
      </c>
      <c r="J817" s="99">
        <v>0.38026607538802659</v>
      </c>
      <c r="K817" s="99">
        <v>0.38790000000000002</v>
      </c>
      <c r="L817" s="12">
        <v>0.377</v>
      </c>
      <c r="M817" s="12">
        <v>0.39969214982042073</v>
      </c>
      <c r="N817" s="12">
        <v>0.41679337725967225</v>
      </c>
      <c r="O817" s="12">
        <v>0.46693386773547096</v>
      </c>
    </row>
    <row r="818" spans="2:15" ht="15.75" x14ac:dyDescent="0.25">
      <c r="B818" s="127" t="s">
        <v>88</v>
      </c>
      <c r="C818" s="128">
        <v>0.95</v>
      </c>
      <c r="D818" s="129"/>
      <c r="E818" s="143">
        <v>0.95</v>
      </c>
      <c r="F818" s="144"/>
      <c r="G818" s="36">
        <v>0.66820000000000002</v>
      </c>
      <c r="H818" s="36">
        <v>0.64</v>
      </c>
      <c r="I818" s="99">
        <v>0.52631578947368418</v>
      </c>
      <c r="J818" s="99">
        <v>0.90909090909090906</v>
      </c>
      <c r="K818" s="99">
        <v>0.84615384615384615</v>
      </c>
      <c r="L818" s="12">
        <v>0.54549999999999998</v>
      </c>
      <c r="M818" s="12">
        <v>0.53488372093023251</v>
      </c>
      <c r="N818" s="12">
        <v>0.83333333333333337</v>
      </c>
      <c r="O818" s="12">
        <v>1.0526315789473684</v>
      </c>
    </row>
    <row r="819" spans="2:15" ht="47.25" customHeight="1" x14ac:dyDescent="0.25">
      <c r="B819" s="127" t="s">
        <v>108</v>
      </c>
      <c r="C819" s="128" t="s">
        <v>90</v>
      </c>
      <c r="D819" s="129"/>
      <c r="E819" s="143" t="s">
        <v>90</v>
      </c>
      <c r="F819" s="144"/>
      <c r="G819" s="36">
        <v>1.5385</v>
      </c>
      <c r="H819" s="36">
        <v>0.55349999999999999</v>
      </c>
      <c r="I819" s="99">
        <v>0.55663361450107685</v>
      </c>
      <c r="J819" s="99">
        <v>0.63928907954770875</v>
      </c>
      <c r="K819" s="99">
        <v>0.66104005673481359</v>
      </c>
      <c r="L819" s="12">
        <v>0.76870000000000005</v>
      </c>
      <c r="M819" s="12">
        <v>0.78208825107296132</v>
      </c>
      <c r="N819" s="12">
        <v>0.77358052533828603</v>
      </c>
      <c r="O819" s="12">
        <v>0.84674770039421809</v>
      </c>
    </row>
    <row r="820" spans="2:15" ht="47.25" customHeight="1" x14ac:dyDescent="0.25">
      <c r="B820" s="127" t="s">
        <v>109</v>
      </c>
      <c r="C820" s="128" t="s">
        <v>110</v>
      </c>
      <c r="D820" s="129"/>
      <c r="E820" s="143" t="s">
        <v>110</v>
      </c>
      <c r="F820" s="144"/>
      <c r="G820" s="36">
        <v>0.60819999999999996</v>
      </c>
      <c r="H820" s="36">
        <v>0.19</v>
      </c>
      <c r="I820" s="99">
        <v>0.18582495812395311</v>
      </c>
      <c r="J820" s="99">
        <v>0.3217367585796469</v>
      </c>
      <c r="K820" s="99">
        <v>0.34053115523818839</v>
      </c>
      <c r="L820" s="12">
        <v>0.40450000000000003</v>
      </c>
      <c r="M820" s="12">
        <v>0.43521995708154509</v>
      </c>
      <c r="N820" s="12">
        <v>0.43048553993101618</v>
      </c>
      <c r="O820" s="12">
        <v>0.49321068769163384</v>
      </c>
    </row>
    <row r="821" spans="2:15" ht="15.75" x14ac:dyDescent="0.25">
      <c r="B821" s="127" t="s">
        <v>67</v>
      </c>
      <c r="C821" s="128">
        <v>0.13</v>
      </c>
      <c r="D821" s="129"/>
      <c r="E821" s="143">
        <v>0.13</v>
      </c>
      <c r="F821" s="144"/>
      <c r="G821" s="36">
        <v>0.2</v>
      </c>
      <c r="H821" s="36">
        <v>1.8100000000000002E-2</v>
      </c>
      <c r="I821" s="99">
        <v>2.2314507198228129E-2</v>
      </c>
      <c r="J821" s="99">
        <v>2.1551465739464062E-2</v>
      </c>
      <c r="K821" s="99">
        <v>3.6628531698375578E-2</v>
      </c>
      <c r="L821" s="12">
        <v>3.15E-2</v>
      </c>
      <c r="M821" s="12">
        <v>3.7316220162303487E-2</v>
      </c>
      <c r="N821" s="12">
        <v>3.8486435591125759E-2</v>
      </c>
      <c r="O821" s="12">
        <v>4.0550189785410952E-2</v>
      </c>
    </row>
    <row r="822" spans="2:15" ht="47.25" customHeight="1" x14ac:dyDescent="0.25">
      <c r="B822" s="127" t="s">
        <v>68</v>
      </c>
      <c r="C822" s="128" t="s">
        <v>93</v>
      </c>
      <c r="D822" s="129"/>
      <c r="E822" s="143" t="s">
        <v>93</v>
      </c>
      <c r="F822" s="144"/>
      <c r="G822" s="36">
        <v>0.90600000000000003</v>
      </c>
      <c r="H822" s="36">
        <v>0.63</v>
      </c>
      <c r="I822" s="99">
        <v>0.5161290322580645</v>
      </c>
      <c r="J822" s="99">
        <v>0.68289290681502091</v>
      </c>
      <c r="K822" s="99">
        <v>0.64365832614322693</v>
      </c>
      <c r="L822" s="12">
        <v>0.62619999999999998</v>
      </c>
      <c r="M822" s="12">
        <v>0.65514103730664242</v>
      </c>
      <c r="N822" s="12">
        <v>0.64525993883792054</v>
      </c>
      <c r="O822" s="12">
        <v>0.69508804448563488</v>
      </c>
    </row>
    <row r="823" spans="2:15" ht="15.75" x14ac:dyDescent="0.25">
      <c r="B823" s="127" t="s">
        <v>111</v>
      </c>
      <c r="C823" s="128">
        <v>0.5</v>
      </c>
      <c r="D823" s="129"/>
      <c r="E823" s="143">
        <v>0.5</v>
      </c>
      <c r="F823" s="144"/>
      <c r="G823" s="36">
        <v>0.31669999999999998</v>
      </c>
      <c r="H823" s="36">
        <v>0.16</v>
      </c>
      <c r="I823" s="99">
        <v>0.15424018212862833</v>
      </c>
      <c r="J823" s="99">
        <v>0.38499384993849939</v>
      </c>
      <c r="K823" s="99">
        <v>0.39506172839506171</v>
      </c>
      <c r="L823" s="12">
        <v>0.34860000000000002</v>
      </c>
      <c r="M823" s="12">
        <v>0.35180722891566263</v>
      </c>
      <c r="N823" s="12">
        <v>0.35952712100139084</v>
      </c>
      <c r="O823" s="12">
        <v>0.37101287073307221</v>
      </c>
    </row>
    <row r="824" spans="2:15" ht="15.75" x14ac:dyDescent="0.25">
      <c r="B824" s="127" t="s">
        <v>70</v>
      </c>
      <c r="C824" s="128">
        <v>0.5</v>
      </c>
      <c r="D824" s="129"/>
      <c r="E824" s="143">
        <v>0.5</v>
      </c>
      <c r="F824" s="144"/>
      <c r="G824" s="36">
        <v>0.19400000000000001</v>
      </c>
      <c r="H824" s="44">
        <v>6.5000000000000002E-2</v>
      </c>
      <c r="I824" s="99">
        <v>0</v>
      </c>
      <c r="J824" s="99">
        <v>9.7000000000000003E-2</v>
      </c>
      <c r="K824" s="99">
        <v>0.313</v>
      </c>
      <c r="L824" s="12">
        <v>6.3E-2</v>
      </c>
      <c r="M824" s="12">
        <v>9.4E-2</v>
      </c>
      <c r="N824" s="12">
        <v>6.3E-2</v>
      </c>
      <c r="O824" s="12">
        <v>0</v>
      </c>
    </row>
    <row r="825" spans="2:15" ht="47.25" customHeight="1" x14ac:dyDescent="0.25">
      <c r="B825" s="127" t="s">
        <v>96</v>
      </c>
      <c r="C825" s="128" t="s">
        <v>97</v>
      </c>
      <c r="D825" s="129"/>
      <c r="E825" s="143" t="s">
        <v>97</v>
      </c>
      <c r="F825" s="144"/>
      <c r="G825" s="36">
        <v>1.3897999999999999</v>
      </c>
      <c r="H825" s="36">
        <v>0.55000000000000004</v>
      </c>
      <c r="I825" s="99">
        <v>0.53608065086664314</v>
      </c>
      <c r="J825" s="99">
        <v>0.54871608085958845</v>
      </c>
      <c r="K825" s="99">
        <v>1.857619206402134</v>
      </c>
      <c r="L825" s="12">
        <v>0.54149999999999998</v>
      </c>
      <c r="M825" s="12">
        <v>0.54941310109806896</v>
      </c>
      <c r="N825" s="12">
        <v>0.55208528146624281</v>
      </c>
      <c r="O825" s="12">
        <v>0.54789201183431957</v>
      </c>
    </row>
    <row r="826" spans="2:15" ht="47.25" customHeight="1" x14ac:dyDescent="0.25">
      <c r="B826" s="127" t="s">
        <v>98</v>
      </c>
      <c r="C826" s="128" t="s">
        <v>99</v>
      </c>
      <c r="D826" s="129"/>
      <c r="E826" s="143" t="s">
        <v>99</v>
      </c>
      <c r="F826" s="144"/>
      <c r="G826" s="36">
        <v>0.75460000000000005</v>
      </c>
      <c r="H826" s="36">
        <v>0.51</v>
      </c>
      <c r="I826" s="99">
        <v>0.56725146198830412</v>
      </c>
      <c r="J826" s="99">
        <v>0.61923076923076925</v>
      </c>
      <c r="K826" s="99">
        <v>0.5629139072847682</v>
      </c>
      <c r="L826" s="12">
        <v>0.83660000000000001</v>
      </c>
      <c r="M826" s="12">
        <v>0.86057692307692313</v>
      </c>
      <c r="N826" s="12">
        <v>0.8</v>
      </c>
      <c r="O826" s="12">
        <v>0.90217391304347827</v>
      </c>
    </row>
    <row r="827" spans="2:15" ht="47.25" customHeight="1" x14ac:dyDescent="0.25">
      <c r="B827" s="127" t="s">
        <v>100</v>
      </c>
      <c r="C827" s="128" t="s">
        <v>101</v>
      </c>
      <c r="D827" s="129"/>
      <c r="E827" s="143" t="s">
        <v>101</v>
      </c>
      <c r="F827" s="144"/>
      <c r="G827" s="36">
        <v>12.27</v>
      </c>
      <c r="H827" s="36">
        <v>0.12</v>
      </c>
      <c r="I827" s="99">
        <v>0.13647104570471405</v>
      </c>
      <c r="J827" s="99">
        <v>0.13647104570471405</v>
      </c>
      <c r="K827" s="99">
        <v>0.23191170237047182</v>
      </c>
      <c r="L827" s="12">
        <v>0.28199999999999997</v>
      </c>
      <c r="M827" s="12">
        <v>0.30311158798283266</v>
      </c>
      <c r="N827" s="12">
        <v>0.32944193862209248</v>
      </c>
      <c r="O827" s="12">
        <v>0.3486640385457731</v>
      </c>
    </row>
    <row r="828" spans="2:15" ht="15.75" x14ac:dyDescent="0.25">
      <c r="B828" s="127" t="s">
        <v>102</v>
      </c>
      <c r="C828" s="128">
        <v>0.01</v>
      </c>
      <c r="D828" s="129"/>
      <c r="E828" s="143">
        <v>0.01</v>
      </c>
      <c r="F828" s="144"/>
      <c r="G828" s="36">
        <v>3.6600000000000001E-2</v>
      </c>
      <c r="H828" s="36">
        <v>0.15</v>
      </c>
      <c r="I828" s="99">
        <v>7.3446327683615822E-2</v>
      </c>
      <c r="J828" s="99">
        <v>0.14814814814814814</v>
      </c>
      <c r="K828" s="99">
        <v>6.2615101289134445E-2</v>
      </c>
      <c r="L828" s="12">
        <v>4.7E-2</v>
      </c>
      <c r="M828" s="12">
        <v>8.1632653061224483E-2</v>
      </c>
      <c r="N828" s="12">
        <v>0.40816326530612246</v>
      </c>
      <c r="O828" s="12">
        <v>7.8378378378378383E-2</v>
      </c>
    </row>
    <row r="829" spans="2:15" ht="16.5" thickBot="1" x14ac:dyDescent="0.3">
      <c r="B829" s="130" t="s">
        <v>119</v>
      </c>
      <c r="C829" s="131">
        <v>0.5</v>
      </c>
      <c r="D829" s="132"/>
      <c r="E829" s="133">
        <v>0.5</v>
      </c>
      <c r="F829" s="134"/>
      <c r="G829" s="39">
        <v>0.66820000000000002</v>
      </c>
      <c r="H829" s="39">
        <v>0.36</v>
      </c>
      <c r="I829" s="109">
        <v>0.27188940092165897</v>
      </c>
      <c r="J829" s="109">
        <v>0.60981749528005036</v>
      </c>
      <c r="K829" s="109">
        <v>0.60406698564593297</v>
      </c>
      <c r="L829" s="19">
        <v>0.54649999999999999</v>
      </c>
      <c r="M829" s="19">
        <v>0.70079787234042556</v>
      </c>
      <c r="N829" s="19">
        <v>0.73351435221101624</v>
      </c>
      <c r="O829" s="19">
        <v>0.70980140935297886</v>
      </c>
    </row>
    <row r="830" spans="2:15" ht="15.75" thickBot="1" x14ac:dyDescent="0.3"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</row>
    <row r="831" spans="2:15" x14ac:dyDescent="0.25">
      <c r="B831" s="164" t="s">
        <v>156</v>
      </c>
      <c r="C831" s="165"/>
      <c r="D831" s="165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6"/>
    </row>
    <row r="832" spans="2:15" ht="15" customHeight="1" x14ac:dyDescent="0.25">
      <c r="B832" s="135" t="s">
        <v>5</v>
      </c>
      <c r="C832" s="136"/>
      <c r="D832" s="137"/>
      <c r="E832" s="141" t="s">
        <v>46</v>
      </c>
      <c r="F832" s="137"/>
      <c r="G832" s="152" t="s">
        <v>49</v>
      </c>
      <c r="H832" s="152" t="s">
        <v>50</v>
      </c>
      <c r="I832" s="152" t="s">
        <v>51</v>
      </c>
      <c r="J832" s="152" t="s">
        <v>52</v>
      </c>
      <c r="K832" s="152" t="s">
        <v>53</v>
      </c>
      <c r="L832" s="152" t="s">
        <v>54</v>
      </c>
      <c r="M832" s="152" t="s">
        <v>55</v>
      </c>
      <c r="N832" s="152" t="s">
        <v>56</v>
      </c>
      <c r="O832" s="184" t="s">
        <v>57</v>
      </c>
    </row>
    <row r="833" spans="2:15" x14ac:dyDescent="0.25">
      <c r="B833" s="138"/>
      <c r="C833" s="139"/>
      <c r="D833" s="140"/>
      <c r="E833" s="142"/>
      <c r="F833" s="140"/>
      <c r="G833" s="152"/>
      <c r="H833" s="152"/>
      <c r="I833" s="152"/>
      <c r="J833" s="152"/>
      <c r="K833" s="152"/>
      <c r="L833" s="152"/>
      <c r="M833" s="152"/>
      <c r="N833" s="152"/>
      <c r="O833" s="184"/>
    </row>
    <row r="834" spans="2:15" ht="15.75" x14ac:dyDescent="0.25">
      <c r="B834" s="127" t="s">
        <v>114</v>
      </c>
      <c r="C834" s="128">
        <v>1</v>
      </c>
      <c r="D834" s="129"/>
      <c r="E834" s="143">
        <v>1</v>
      </c>
      <c r="F834" s="144"/>
      <c r="G834" s="36">
        <v>0.87960000000000005</v>
      </c>
      <c r="H834" s="36">
        <v>0.77</v>
      </c>
      <c r="I834" s="99">
        <v>0.76280244303500122</v>
      </c>
      <c r="J834" s="99">
        <v>0.75611712795828323</v>
      </c>
      <c r="K834" s="99">
        <v>0.75291795883845503</v>
      </c>
      <c r="L834" s="12">
        <v>0.99770000000000003</v>
      </c>
      <c r="M834" s="12">
        <v>0.98053171446514553</v>
      </c>
      <c r="N834" s="12">
        <v>0.99685798072894849</v>
      </c>
      <c r="O834" s="12">
        <v>0.98466861135608164</v>
      </c>
    </row>
    <row r="835" spans="2:15" ht="15.75" x14ac:dyDescent="0.25">
      <c r="B835" s="127" t="s">
        <v>80</v>
      </c>
      <c r="C835" s="128">
        <v>1</v>
      </c>
      <c r="D835" s="129"/>
      <c r="E835" s="143">
        <v>1</v>
      </c>
      <c r="F835" s="144"/>
      <c r="G835" s="36" t="s">
        <v>59</v>
      </c>
      <c r="H835" s="46" t="s">
        <v>59</v>
      </c>
      <c r="I835" s="104">
        <v>1.7099</v>
      </c>
      <c r="J835" s="46" t="s">
        <v>59</v>
      </c>
      <c r="K835" s="38">
        <v>2.1046299988952804</v>
      </c>
      <c r="L835" s="12">
        <v>2.4140999999999999</v>
      </c>
      <c r="M835" s="12">
        <v>1.9903999999999999</v>
      </c>
      <c r="N835" s="12">
        <v>5.1790567070986224</v>
      </c>
      <c r="O835" s="12">
        <v>6.5801234107553794</v>
      </c>
    </row>
    <row r="836" spans="2:15" ht="15.75" x14ac:dyDescent="0.25">
      <c r="B836" s="127" t="s">
        <v>115</v>
      </c>
      <c r="C836" s="128">
        <v>1</v>
      </c>
      <c r="D836" s="129"/>
      <c r="E836" s="143">
        <v>1</v>
      </c>
      <c r="F836" s="144"/>
      <c r="G836" s="36" t="s">
        <v>59</v>
      </c>
      <c r="H836" s="38">
        <v>0</v>
      </c>
      <c r="I836" s="104">
        <v>1.2594000000000001</v>
      </c>
      <c r="J836" s="46" t="s">
        <v>59</v>
      </c>
      <c r="K836" s="38">
        <v>1.3967164910561138</v>
      </c>
      <c r="L836" s="12">
        <v>0.80389999999999995</v>
      </c>
      <c r="M836" s="12">
        <v>0.93979999999999997</v>
      </c>
      <c r="N836" s="12">
        <v>0.86329999999999996</v>
      </c>
      <c r="O836" s="12">
        <v>0.49751243781094528</v>
      </c>
    </row>
    <row r="837" spans="2:15" ht="15.75" x14ac:dyDescent="0.25">
      <c r="B837" s="127" t="s">
        <v>116</v>
      </c>
      <c r="C837" s="128">
        <v>1</v>
      </c>
      <c r="D837" s="129"/>
      <c r="E837" s="143">
        <v>1</v>
      </c>
      <c r="F837" s="144"/>
      <c r="G837" s="36" t="s">
        <v>59</v>
      </c>
      <c r="H837" s="38">
        <v>0</v>
      </c>
      <c r="I837" s="104">
        <v>0.56669999999999998</v>
      </c>
      <c r="J837" s="46" t="s">
        <v>59</v>
      </c>
      <c r="K837" s="38">
        <v>0.76226524201921431</v>
      </c>
      <c r="L837" s="12">
        <v>0.96779999999999999</v>
      </c>
      <c r="M837" s="12">
        <v>1.006</v>
      </c>
      <c r="N837" s="12">
        <v>1.1917</v>
      </c>
      <c r="O837" s="12">
        <v>1.5885</v>
      </c>
    </row>
    <row r="838" spans="2:15" ht="15.75" x14ac:dyDescent="0.25">
      <c r="B838" s="127" t="s">
        <v>66</v>
      </c>
      <c r="C838" s="128">
        <v>0.01</v>
      </c>
      <c r="D838" s="129"/>
      <c r="E838" s="143">
        <v>0.01</v>
      </c>
      <c r="F838" s="144"/>
      <c r="G838" s="36" t="s">
        <v>59</v>
      </c>
      <c r="H838" s="38">
        <v>0</v>
      </c>
      <c r="I838" s="104">
        <v>0</v>
      </c>
      <c r="J838" s="104">
        <v>0</v>
      </c>
      <c r="K838" s="104">
        <v>2.8846153846153848E-2</v>
      </c>
      <c r="L838" s="12">
        <v>0</v>
      </c>
      <c r="M838" s="12">
        <v>9.5999999999999992E-3</v>
      </c>
      <c r="N838" s="12">
        <v>0</v>
      </c>
      <c r="O838" s="12">
        <v>0</v>
      </c>
    </row>
    <row r="839" spans="2:15" ht="15.75" x14ac:dyDescent="0.25">
      <c r="B839" s="127" t="s">
        <v>75</v>
      </c>
      <c r="C839" s="128" t="s">
        <v>76</v>
      </c>
      <c r="D839" s="129"/>
      <c r="E839" s="143" t="s">
        <v>76</v>
      </c>
      <c r="F839" s="144"/>
      <c r="G839" s="36" t="s">
        <v>59</v>
      </c>
      <c r="H839" s="38" t="s">
        <v>59</v>
      </c>
      <c r="I839" s="104">
        <v>0.86670000000000003</v>
      </c>
      <c r="J839" s="46" t="s">
        <v>59</v>
      </c>
      <c r="K839" s="38">
        <v>2.1052631578947367</v>
      </c>
      <c r="L839" s="12">
        <v>1.8148</v>
      </c>
      <c r="M839" s="12">
        <v>1.1369</v>
      </c>
      <c r="N839" s="12">
        <v>1.1209024457137406</v>
      </c>
      <c r="O839" s="12">
        <v>0.87686567164179108</v>
      </c>
    </row>
    <row r="840" spans="2:15" ht="15.75" x14ac:dyDescent="0.25">
      <c r="B840" s="127" t="s">
        <v>106</v>
      </c>
      <c r="C840" s="128">
        <v>0.6</v>
      </c>
      <c r="D840" s="129"/>
      <c r="E840" s="143">
        <v>0.6</v>
      </c>
      <c r="F840" s="144"/>
      <c r="G840" s="36">
        <v>1.1336999999999999</v>
      </c>
      <c r="H840" s="36">
        <v>0.78</v>
      </c>
      <c r="I840" s="99">
        <v>0.66666666666666663</v>
      </c>
      <c r="J840" s="99">
        <v>0.5625</v>
      </c>
      <c r="K840" s="99">
        <v>0.58823529411764708</v>
      </c>
      <c r="L840" s="12">
        <v>0.61109999999999998</v>
      </c>
      <c r="M840" s="12">
        <v>0.70588235294117652</v>
      </c>
      <c r="N840" s="12">
        <v>0.57894736842105265</v>
      </c>
      <c r="O840" s="12">
        <v>0.7142857142857143</v>
      </c>
    </row>
    <row r="841" spans="2:15" ht="15.75" x14ac:dyDescent="0.25">
      <c r="B841" s="127" t="s">
        <v>85</v>
      </c>
      <c r="C841" s="128">
        <v>0.6</v>
      </c>
      <c r="D841" s="129"/>
      <c r="E841" s="143">
        <v>0.6</v>
      </c>
      <c r="F841" s="144"/>
      <c r="G841" s="36">
        <v>0.42299999999999999</v>
      </c>
      <c r="H841" s="36">
        <v>0.17</v>
      </c>
      <c r="I841" s="99">
        <v>0.1</v>
      </c>
      <c r="J841" s="99">
        <v>6.25E-2</v>
      </c>
      <c r="K841" s="99">
        <v>0.17647058823529413</v>
      </c>
      <c r="L841" s="12">
        <v>0.38890000000000002</v>
      </c>
      <c r="M841" s="12">
        <v>0.41176470588235292</v>
      </c>
      <c r="N841" s="12">
        <v>0.57894736842105265</v>
      </c>
      <c r="O841" s="12">
        <v>0.66666666666666663</v>
      </c>
    </row>
    <row r="842" spans="2:15" ht="15.75" x14ac:dyDescent="0.25">
      <c r="B842" s="127" t="s">
        <v>117</v>
      </c>
      <c r="C842" s="128">
        <v>0.6</v>
      </c>
      <c r="D842" s="129"/>
      <c r="E842" s="143">
        <v>0.6</v>
      </c>
      <c r="F842" s="144"/>
      <c r="G842" s="36">
        <v>1.4213</v>
      </c>
      <c r="H842" s="36">
        <v>0.89</v>
      </c>
      <c r="I842" s="99">
        <v>0.66666666666666663</v>
      </c>
      <c r="J842" s="99">
        <v>0.5625</v>
      </c>
      <c r="K842" s="99">
        <v>0.58823529411764708</v>
      </c>
      <c r="L842" s="12">
        <v>0.44440000000000002</v>
      </c>
      <c r="M842" s="12">
        <v>0.88235294117647056</v>
      </c>
      <c r="N842" s="12">
        <v>0.57894736842105265</v>
      </c>
      <c r="O842" s="12">
        <v>0.76190476190476186</v>
      </c>
    </row>
    <row r="843" spans="2:15" ht="15.75" x14ac:dyDescent="0.25">
      <c r="B843" s="127" t="s">
        <v>118</v>
      </c>
      <c r="C843" s="128">
        <v>0.4</v>
      </c>
      <c r="D843" s="129"/>
      <c r="E843" s="143">
        <v>0.4</v>
      </c>
      <c r="F843" s="144"/>
      <c r="G843" s="36">
        <v>1.0798000000000001</v>
      </c>
      <c r="H843" s="36">
        <v>0.44</v>
      </c>
      <c r="I843" s="99">
        <v>0.45426095329802602</v>
      </c>
      <c r="J843" s="99">
        <v>0.45580506450071667</v>
      </c>
      <c r="K843" s="99">
        <v>0.46400000000000002</v>
      </c>
      <c r="L843" s="12">
        <v>0.45440000000000003</v>
      </c>
      <c r="M843" s="12">
        <v>0.48553627058299953</v>
      </c>
      <c r="N843" s="12">
        <v>0.50010876658690451</v>
      </c>
      <c r="O843" s="12">
        <v>0.5517536355859709</v>
      </c>
    </row>
    <row r="844" spans="2:15" ht="15.75" x14ac:dyDescent="0.25">
      <c r="B844" s="127" t="s">
        <v>88</v>
      </c>
      <c r="C844" s="128">
        <v>0.95</v>
      </c>
      <c r="D844" s="129"/>
      <c r="E844" s="143">
        <v>0.95</v>
      </c>
      <c r="F844" s="144"/>
      <c r="G844" s="36">
        <v>0.74299999999999999</v>
      </c>
      <c r="H844" s="36">
        <v>0.9</v>
      </c>
      <c r="I844" s="99">
        <v>0.99622641509433962</v>
      </c>
      <c r="J844" s="99">
        <v>1</v>
      </c>
      <c r="K844" s="99">
        <v>0.7857142857142857</v>
      </c>
      <c r="L844" s="12">
        <v>0.86670000000000003</v>
      </c>
      <c r="M844" s="12">
        <v>0.72727272727272729</v>
      </c>
      <c r="N844" s="12">
        <v>0.6875</v>
      </c>
      <c r="O844" s="12">
        <v>1.0769230769230769</v>
      </c>
    </row>
    <row r="845" spans="2:15" ht="47.25" customHeight="1" x14ac:dyDescent="0.25">
      <c r="B845" s="127" t="s">
        <v>108</v>
      </c>
      <c r="C845" s="128" t="s">
        <v>90</v>
      </c>
      <c r="D845" s="129"/>
      <c r="E845" s="143" t="s">
        <v>90</v>
      </c>
      <c r="F845" s="144"/>
      <c r="G845" s="36">
        <v>1</v>
      </c>
      <c r="H845" s="36">
        <v>0.82</v>
      </c>
      <c r="I845" s="99">
        <v>0.82401045337091861</v>
      </c>
      <c r="J845" s="99">
        <v>0.82373502951120281</v>
      </c>
      <c r="K845" s="99">
        <v>0.83433182971525233</v>
      </c>
      <c r="L845" s="12">
        <v>0.9274</v>
      </c>
      <c r="M845" s="12">
        <v>0.94746528504640293</v>
      </c>
      <c r="N845" s="12">
        <v>0.94806067588325649</v>
      </c>
      <c r="O845" s="12">
        <v>0.96669154060104467</v>
      </c>
    </row>
    <row r="846" spans="2:15" ht="47.25" customHeight="1" x14ac:dyDescent="0.25">
      <c r="B846" s="127" t="s">
        <v>109</v>
      </c>
      <c r="C846" s="128" t="s">
        <v>110</v>
      </c>
      <c r="D846" s="129"/>
      <c r="E846" s="143" t="s">
        <v>110</v>
      </c>
      <c r="F846" s="144"/>
      <c r="G846" s="36">
        <v>1.9547000000000001</v>
      </c>
      <c r="H846" s="36">
        <v>0.27</v>
      </c>
      <c r="I846" s="99">
        <v>0.27087737843551796</v>
      </c>
      <c r="J846" s="99">
        <v>0.41306133363895098</v>
      </c>
      <c r="K846" s="99">
        <v>0.4233624659336529</v>
      </c>
      <c r="L846" s="12">
        <v>0.4803</v>
      </c>
      <c r="M846" s="12">
        <v>0.4936850184913823</v>
      </c>
      <c r="N846" s="12">
        <v>0.49399525205976824</v>
      </c>
      <c r="O846" s="12">
        <v>0.51302489654704575</v>
      </c>
    </row>
    <row r="847" spans="2:15" ht="15.75" x14ac:dyDescent="0.25">
      <c r="B847" s="127" t="s">
        <v>67</v>
      </c>
      <c r="C847" s="128">
        <v>0.13</v>
      </c>
      <c r="D847" s="129"/>
      <c r="E847" s="143">
        <v>0.13</v>
      </c>
      <c r="F847" s="144"/>
      <c r="G847" s="36">
        <v>0.15559999999999999</v>
      </c>
      <c r="H847" s="36">
        <v>1.4800000000000001E-2</v>
      </c>
      <c r="I847" s="99">
        <v>1.3506120495110442E-2</v>
      </c>
      <c r="J847" s="99">
        <v>1.8014594101550624E-2</v>
      </c>
      <c r="K847" s="99">
        <v>2.2873147391760999E-2</v>
      </c>
      <c r="L847" s="12">
        <v>2.3800000000000002E-2</v>
      </c>
      <c r="M847" s="12">
        <v>2.1016734078832582E-2</v>
      </c>
      <c r="N847" s="12">
        <v>2.8917910447761194E-2</v>
      </c>
      <c r="O847" s="12">
        <v>3.1540267428804739E-2</v>
      </c>
    </row>
    <row r="848" spans="2:15" ht="47.25" customHeight="1" x14ac:dyDescent="0.25">
      <c r="B848" s="127" t="s">
        <v>68</v>
      </c>
      <c r="C848" s="128" t="s">
        <v>93</v>
      </c>
      <c r="D848" s="129"/>
      <c r="E848" s="143" t="s">
        <v>93</v>
      </c>
      <c r="F848" s="144"/>
      <c r="G848" s="36">
        <v>0.78920000000000001</v>
      </c>
      <c r="H848" s="36">
        <v>0.51</v>
      </c>
      <c r="I848" s="99">
        <v>0.52151898734177216</v>
      </c>
      <c r="J848" s="99">
        <v>0.55907172995780585</v>
      </c>
      <c r="K848" s="99">
        <v>0.46598639455782315</v>
      </c>
      <c r="L848" s="12">
        <v>0.55740000000000001</v>
      </c>
      <c r="M848" s="12">
        <v>0.47735849056603774</v>
      </c>
      <c r="N848" s="12">
        <v>0.46143057503506313</v>
      </c>
      <c r="O848" s="12">
        <v>0.37540453074433655</v>
      </c>
    </row>
    <row r="849" spans="2:15" ht="15.75" x14ac:dyDescent="0.25">
      <c r="B849" s="127" t="s">
        <v>111</v>
      </c>
      <c r="C849" s="128">
        <v>0.5</v>
      </c>
      <c r="D849" s="129"/>
      <c r="E849" s="143">
        <v>0.5</v>
      </c>
      <c r="F849" s="144"/>
      <c r="G849" s="36">
        <v>0.43319999999999997</v>
      </c>
      <c r="H849" s="36">
        <v>0.21099999999999999</v>
      </c>
      <c r="I849" s="99">
        <v>0.22398309561542526</v>
      </c>
      <c r="J849" s="99">
        <v>0.5</v>
      </c>
      <c r="K849" s="99">
        <v>0.50530785562632696</v>
      </c>
      <c r="L849" s="12">
        <v>0.45250000000000001</v>
      </c>
      <c r="M849" s="12">
        <v>0.40719144800777451</v>
      </c>
      <c r="N849" s="12">
        <v>0.39471199244570349</v>
      </c>
      <c r="O849" s="12">
        <v>0.40287769784172661</v>
      </c>
    </row>
    <row r="850" spans="2:15" ht="15.75" x14ac:dyDescent="0.25">
      <c r="B850" s="127" t="s">
        <v>70</v>
      </c>
      <c r="C850" s="128">
        <v>0.5</v>
      </c>
      <c r="D850" s="129"/>
      <c r="E850" s="143">
        <v>0.5</v>
      </c>
      <c r="F850" s="144"/>
      <c r="G850" s="36">
        <v>0.28999999999999998</v>
      </c>
      <c r="H850" s="36">
        <v>0.28999999999999998</v>
      </c>
      <c r="I850" s="99">
        <v>9.7000000000000003E-2</v>
      </c>
      <c r="J850" s="99">
        <v>0.35299999999999998</v>
      </c>
      <c r="K850" s="99">
        <v>0.25</v>
      </c>
      <c r="L850" s="12">
        <v>0.219</v>
      </c>
      <c r="M850" s="12">
        <v>0.125</v>
      </c>
      <c r="N850" s="12">
        <v>0.156</v>
      </c>
      <c r="O850" s="12">
        <v>0.156</v>
      </c>
    </row>
    <row r="851" spans="2:15" ht="47.25" customHeight="1" x14ac:dyDescent="0.25">
      <c r="B851" s="127" t="s">
        <v>96</v>
      </c>
      <c r="C851" s="128" t="s">
        <v>97</v>
      </c>
      <c r="D851" s="129"/>
      <c r="E851" s="143" t="s">
        <v>97</v>
      </c>
      <c r="F851" s="144"/>
      <c r="G851" s="36">
        <v>1.3085</v>
      </c>
      <c r="H851" s="36">
        <v>0.52549999999999997</v>
      </c>
      <c r="I851" s="99">
        <v>0.5179889298892989</v>
      </c>
      <c r="J851" s="99">
        <v>0.51808318264014463</v>
      </c>
      <c r="K851" s="99">
        <v>1.9479843953185956</v>
      </c>
      <c r="L851" s="12">
        <v>0.55779999999999996</v>
      </c>
      <c r="M851" s="12">
        <v>0.55852674066599395</v>
      </c>
      <c r="N851" s="12">
        <v>0.5591126796067557</v>
      </c>
      <c r="O851" s="12">
        <v>0.55232701305097265</v>
      </c>
    </row>
    <row r="852" spans="2:15" ht="47.25" customHeight="1" x14ac:dyDescent="0.25">
      <c r="B852" s="127" t="s">
        <v>98</v>
      </c>
      <c r="C852" s="128" t="s">
        <v>99</v>
      </c>
      <c r="D852" s="129"/>
      <c r="E852" s="143" t="s">
        <v>99</v>
      </c>
      <c r="F852" s="144"/>
      <c r="G852" s="36">
        <v>0.69879999999999998</v>
      </c>
      <c r="H852" s="36">
        <v>0.65349999999999997</v>
      </c>
      <c r="I852" s="99">
        <v>0.67547169811320751</v>
      </c>
      <c r="J852" s="99">
        <v>0.70037453183520604</v>
      </c>
      <c r="K852" s="99">
        <v>0.70038910505836571</v>
      </c>
      <c r="L852" s="12">
        <v>0.84619999999999995</v>
      </c>
      <c r="M852" s="12">
        <v>0.83536585365853655</v>
      </c>
      <c r="N852" s="12">
        <v>0.86330935251798557</v>
      </c>
      <c r="O852" s="12">
        <v>0.84276729559748431</v>
      </c>
    </row>
    <row r="853" spans="2:15" ht="47.25" customHeight="1" x14ac:dyDescent="0.25">
      <c r="B853" s="127" t="s">
        <v>100</v>
      </c>
      <c r="C853" s="128" t="s">
        <v>101</v>
      </c>
      <c r="D853" s="129"/>
      <c r="E853" s="143" t="s">
        <v>101</v>
      </c>
      <c r="F853" s="144"/>
      <c r="G853" s="36">
        <v>4.9969000000000001</v>
      </c>
      <c r="H853" s="36">
        <v>3.8699999999999998E-2</v>
      </c>
      <c r="I853" s="99">
        <v>4.2576932111815832E-2</v>
      </c>
      <c r="J853" s="99">
        <v>4.2576932111815832E-2</v>
      </c>
      <c r="K853" s="99">
        <v>4.5578423080537549E-2</v>
      </c>
      <c r="L853" s="12">
        <v>5.79E-2</v>
      </c>
      <c r="M853" s="12">
        <v>6.3382411090177476E-2</v>
      </c>
      <c r="N853" s="12">
        <v>7.0404505888376864E-2</v>
      </c>
      <c r="O853" s="12">
        <v>7.1229902991655936E-2</v>
      </c>
    </row>
    <row r="854" spans="2:15" ht="15.75" x14ac:dyDescent="0.25">
      <c r="B854" s="127" t="s">
        <v>102</v>
      </c>
      <c r="C854" s="128">
        <v>0.01</v>
      </c>
      <c r="D854" s="129"/>
      <c r="E854" s="143">
        <v>0.01</v>
      </c>
      <c r="F854" s="144"/>
      <c r="G854" s="36">
        <v>0.27750000000000002</v>
      </c>
      <c r="H854" s="36">
        <v>0</v>
      </c>
      <c r="I854" s="99">
        <v>3.2967032967032968E-2</v>
      </c>
      <c r="J854" s="99">
        <v>8.2304526748971193E-2</v>
      </c>
      <c r="K854" s="99">
        <v>6.5868263473053898E-2</v>
      </c>
      <c r="L854" s="12">
        <v>5.45E-2</v>
      </c>
      <c r="M854" s="12">
        <v>3.8834951456310676E-2</v>
      </c>
      <c r="N854" s="12">
        <v>0.24074074074074073</v>
      </c>
      <c r="O854" s="12">
        <v>7.3578595317725759E-2</v>
      </c>
    </row>
    <row r="855" spans="2:15" ht="16.5" thickBot="1" x14ac:dyDescent="0.3">
      <c r="B855" s="130" t="s">
        <v>119</v>
      </c>
      <c r="C855" s="131">
        <v>0.5</v>
      </c>
      <c r="D855" s="132"/>
      <c r="E855" s="133">
        <v>0.5</v>
      </c>
      <c r="F855" s="134"/>
      <c r="G855" s="39">
        <v>0.62870000000000004</v>
      </c>
      <c r="H855" s="39">
        <v>0.441</v>
      </c>
      <c r="I855" s="109">
        <v>0.30199579831932771</v>
      </c>
      <c r="J855" s="109">
        <v>0.74496644295302017</v>
      </c>
      <c r="K855" s="109">
        <v>0.75916230366492143</v>
      </c>
      <c r="L855" s="19">
        <v>0.70779999999999998</v>
      </c>
      <c r="M855" s="19">
        <v>0.75185396463205934</v>
      </c>
      <c r="N855" s="19">
        <v>0.75521405049396273</v>
      </c>
      <c r="O855" s="19">
        <v>0.78037848605577687</v>
      </c>
    </row>
    <row r="856" spans="2:15" ht="15.75" thickBot="1" x14ac:dyDescent="0.3"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</row>
    <row r="857" spans="2:15" x14ac:dyDescent="0.25">
      <c r="B857" s="164" t="s">
        <v>157</v>
      </c>
      <c r="C857" s="165"/>
      <c r="D857" s="165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6"/>
    </row>
    <row r="858" spans="2:15" ht="15" customHeight="1" x14ac:dyDescent="0.25">
      <c r="B858" s="135" t="s">
        <v>5</v>
      </c>
      <c r="C858" s="136"/>
      <c r="D858" s="137"/>
      <c r="E858" s="141" t="s">
        <v>46</v>
      </c>
      <c r="F858" s="137"/>
      <c r="G858" s="152" t="s">
        <v>49</v>
      </c>
      <c r="H858" s="152" t="s">
        <v>50</v>
      </c>
      <c r="I858" s="152" t="s">
        <v>51</v>
      </c>
      <c r="J858" s="152" t="s">
        <v>52</v>
      </c>
      <c r="K858" s="152" t="s">
        <v>53</v>
      </c>
      <c r="L858" s="152" t="s">
        <v>54</v>
      </c>
      <c r="M858" s="152" t="s">
        <v>55</v>
      </c>
      <c r="N858" s="152" t="s">
        <v>56</v>
      </c>
      <c r="O858" s="184" t="s">
        <v>57</v>
      </c>
    </row>
    <row r="859" spans="2:15" x14ac:dyDescent="0.25">
      <c r="B859" s="138"/>
      <c r="C859" s="139"/>
      <c r="D859" s="140"/>
      <c r="E859" s="142"/>
      <c r="F859" s="140"/>
      <c r="G859" s="152"/>
      <c r="H859" s="152"/>
      <c r="I859" s="152"/>
      <c r="J859" s="152"/>
      <c r="K859" s="152"/>
      <c r="L859" s="152"/>
      <c r="M859" s="152"/>
      <c r="N859" s="152"/>
      <c r="O859" s="184"/>
    </row>
    <row r="860" spans="2:15" ht="15.75" x14ac:dyDescent="0.25">
      <c r="B860" s="127" t="s">
        <v>158</v>
      </c>
      <c r="C860" s="128" t="s">
        <v>159</v>
      </c>
      <c r="D860" s="129"/>
      <c r="E860" s="143" t="s">
        <v>159</v>
      </c>
      <c r="F860" s="144"/>
      <c r="G860" s="25">
        <v>0.318</v>
      </c>
      <c r="H860" s="47">
        <v>4.1000000000000002E-2</v>
      </c>
      <c r="I860" s="49">
        <v>2.4242424242424242E-2</v>
      </c>
      <c r="J860" s="49">
        <v>2.5210084033613446E-2</v>
      </c>
      <c r="K860" s="49">
        <v>2.9850746268656716E-2</v>
      </c>
      <c r="L860" s="49">
        <v>3.4299999999999997E-2</v>
      </c>
      <c r="M860" s="49">
        <v>1.41E-2</v>
      </c>
      <c r="N860" s="49">
        <v>1.67014613778706E-2</v>
      </c>
      <c r="O860" s="49">
        <v>1.7094017094017096E-2</v>
      </c>
    </row>
    <row r="861" spans="2:15" ht="15.75" x14ac:dyDescent="0.25">
      <c r="B861" s="127" t="s">
        <v>70</v>
      </c>
      <c r="C861" s="128" t="s">
        <v>160</v>
      </c>
      <c r="D861" s="129"/>
      <c r="E861" s="143" t="s">
        <v>160</v>
      </c>
      <c r="F861" s="144"/>
      <c r="G861" s="25">
        <v>0.5</v>
      </c>
      <c r="H861" s="25">
        <v>0.29399999999999998</v>
      </c>
      <c r="I861" s="43">
        <v>0.158</v>
      </c>
      <c r="J861" s="43">
        <v>0.66600000000000004</v>
      </c>
      <c r="K861" s="43">
        <v>0.44400000000000001</v>
      </c>
      <c r="L861" s="43">
        <v>0.28599999999999998</v>
      </c>
      <c r="M861" s="49">
        <v>0.36799999999999999</v>
      </c>
      <c r="N861" s="49">
        <v>0.105</v>
      </c>
      <c r="O861" s="49">
        <v>7.9000000000000001E-2</v>
      </c>
    </row>
    <row r="862" spans="2:15" ht="15.75" x14ac:dyDescent="0.25">
      <c r="B862" s="127" t="s">
        <v>161</v>
      </c>
      <c r="C862" s="128" t="s">
        <v>162</v>
      </c>
      <c r="D862" s="129"/>
      <c r="E862" s="143" t="s">
        <v>162</v>
      </c>
      <c r="F862" s="144"/>
      <c r="G862" s="25" t="s">
        <v>59</v>
      </c>
      <c r="H862" s="43">
        <v>0.51682692307692313</v>
      </c>
      <c r="I862" s="49">
        <v>0.59426585577758473</v>
      </c>
      <c r="J862" s="49">
        <v>0.44953051643192488</v>
      </c>
      <c r="K862" s="49">
        <v>0.63414634146341464</v>
      </c>
      <c r="L862" s="49">
        <v>0.58799999999999997</v>
      </c>
      <c r="M862" s="25">
        <v>0.66476733143399802</v>
      </c>
      <c r="N862" s="25">
        <v>0.57794273594909895</v>
      </c>
      <c r="O862" s="25">
        <v>0.70860000000000001</v>
      </c>
    </row>
    <row r="863" spans="2:15" ht="15.75" x14ac:dyDescent="0.25">
      <c r="B863" s="127" t="s">
        <v>164</v>
      </c>
      <c r="C863" s="128" t="s">
        <v>159</v>
      </c>
      <c r="D863" s="129"/>
      <c r="E863" s="143" t="s">
        <v>159</v>
      </c>
      <c r="F863" s="144"/>
      <c r="G863" s="25" t="s">
        <v>59</v>
      </c>
      <c r="H863" s="25" t="s">
        <v>59</v>
      </c>
      <c r="I863" s="49">
        <v>0</v>
      </c>
      <c r="J863" s="25" t="s">
        <v>59</v>
      </c>
      <c r="K863" s="25" t="s">
        <v>59</v>
      </c>
      <c r="L863" s="25">
        <v>0</v>
      </c>
      <c r="M863" s="25">
        <v>0</v>
      </c>
      <c r="N863" s="25">
        <v>0</v>
      </c>
      <c r="O863" s="25">
        <v>0</v>
      </c>
    </row>
    <row r="864" spans="2:15" ht="15.75" x14ac:dyDescent="0.25">
      <c r="B864" s="127" t="s">
        <v>9</v>
      </c>
      <c r="C864" s="128" t="s">
        <v>165</v>
      </c>
      <c r="D864" s="129"/>
      <c r="E864" s="143" t="s">
        <v>165</v>
      </c>
      <c r="F864" s="144"/>
      <c r="G864" s="25">
        <v>4.75</v>
      </c>
      <c r="H864" s="43">
        <v>1</v>
      </c>
      <c r="I864" s="49">
        <v>3.25</v>
      </c>
      <c r="J864" s="49">
        <v>5</v>
      </c>
      <c r="K864" s="49">
        <v>5.25</v>
      </c>
      <c r="L864" s="49">
        <v>3.25</v>
      </c>
      <c r="M864" s="49">
        <v>3</v>
      </c>
      <c r="N864" s="49">
        <v>3</v>
      </c>
      <c r="O864" s="49">
        <v>2.3333333333333335</v>
      </c>
    </row>
    <row r="865" spans="2:15" ht="15.75" x14ac:dyDescent="0.25">
      <c r="B865" s="127" t="s">
        <v>166</v>
      </c>
      <c r="C865" s="128" t="s">
        <v>167</v>
      </c>
      <c r="D865" s="129"/>
      <c r="E865" s="143" t="s">
        <v>167</v>
      </c>
      <c r="F865" s="144"/>
      <c r="G865" s="25">
        <v>5</v>
      </c>
      <c r="H865" s="43">
        <v>5</v>
      </c>
      <c r="I865" s="49">
        <v>4</v>
      </c>
      <c r="J865" s="49">
        <v>4</v>
      </c>
      <c r="K865" s="49">
        <v>2</v>
      </c>
      <c r="L865" s="49">
        <v>4</v>
      </c>
      <c r="M865" s="49">
        <v>3</v>
      </c>
      <c r="N865" s="49">
        <v>1</v>
      </c>
      <c r="O865" s="49">
        <v>2</v>
      </c>
    </row>
    <row r="866" spans="2:15" ht="15.75" x14ac:dyDescent="0.25">
      <c r="B866" s="127" t="s">
        <v>168</v>
      </c>
      <c r="C866" s="128" t="s">
        <v>169</v>
      </c>
      <c r="D866" s="129"/>
      <c r="E866" s="143" t="s">
        <v>169</v>
      </c>
      <c r="F866" s="144"/>
      <c r="G866" s="25">
        <v>0</v>
      </c>
      <c r="H866" s="43">
        <v>0.2</v>
      </c>
      <c r="I866" s="49">
        <v>0.2</v>
      </c>
      <c r="J866" s="49">
        <v>0.2</v>
      </c>
      <c r="K866" s="49">
        <v>0.2</v>
      </c>
      <c r="L866" s="49">
        <v>0.2</v>
      </c>
      <c r="M866" s="49">
        <v>0.3</v>
      </c>
      <c r="N866" s="49">
        <v>0</v>
      </c>
      <c r="O866" s="49">
        <v>0.2</v>
      </c>
    </row>
    <row r="867" spans="2:15" ht="15.75" x14ac:dyDescent="0.25">
      <c r="B867" s="127" t="s">
        <v>67</v>
      </c>
      <c r="C867" s="128" t="s">
        <v>170</v>
      </c>
      <c r="D867" s="129"/>
      <c r="E867" s="143" t="s">
        <v>170</v>
      </c>
      <c r="F867" s="144"/>
      <c r="G867" s="25" t="s">
        <v>59</v>
      </c>
      <c r="H867" s="24">
        <v>4.2949176807444527E-3</v>
      </c>
      <c r="I867" s="116">
        <v>9.7826086956521747E-3</v>
      </c>
      <c r="J867" s="116">
        <v>1.0136847440446021E-3</v>
      </c>
      <c r="K867" s="116">
        <v>6.3572790845518119E-4</v>
      </c>
      <c r="L867" s="116">
        <v>3.8999999999999998E-3</v>
      </c>
      <c r="M867" s="49">
        <v>4.1386445938955E-3</v>
      </c>
      <c r="N867" s="49">
        <v>9.5999999999999992E-3</v>
      </c>
      <c r="O867" s="49">
        <v>1.3126491646778043E-2</v>
      </c>
    </row>
    <row r="868" spans="2:15" ht="15.75" x14ac:dyDescent="0.25">
      <c r="B868" s="127" t="s">
        <v>68</v>
      </c>
      <c r="C868" s="128" t="s">
        <v>171</v>
      </c>
      <c r="D868" s="129"/>
      <c r="E868" s="143" t="s">
        <v>171</v>
      </c>
      <c r="F868" s="144"/>
      <c r="G868" s="25" t="s">
        <v>59</v>
      </c>
      <c r="H868" s="43">
        <v>0.33333333333333331</v>
      </c>
      <c r="I868" s="49">
        <v>0.22222222222222221</v>
      </c>
      <c r="J868" s="49">
        <v>1</v>
      </c>
      <c r="K868" s="49">
        <v>1</v>
      </c>
      <c r="L868" s="49">
        <v>0.375</v>
      </c>
      <c r="M868" s="49">
        <v>0</v>
      </c>
      <c r="N868" s="49">
        <v>0.55559999999999998</v>
      </c>
      <c r="O868" s="49">
        <v>0.68181818181818177</v>
      </c>
    </row>
    <row r="869" spans="2:15" ht="15.75" x14ac:dyDescent="0.25">
      <c r="B869" s="127" t="s">
        <v>66</v>
      </c>
      <c r="C869" s="128">
        <v>0.01</v>
      </c>
      <c r="D869" s="129"/>
      <c r="E869" s="143">
        <v>0.01</v>
      </c>
      <c r="F869" s="144"/>
      <c r="G869" s="25" t="s">
        <v>59</v>
      </c>
      <c r="H869" s="25" t="s">
        <v>59</v>
      </c>
      <c r="I869" s="25" t="s">
        <v>59</v>
      </c>
      <c r="J869" s="25" t="s">
        <v>59</v>
      </c>
      <c r="K869" s="25" t="s">
        <v>59</v>
      </c>
      <c r="L869" s="25" t="s">
        <v>59</v>
      </c>
      <c r="M869" s="49" t="s">
        <v>59</v>
      </c>
      <c r="N869" s="49" t="s">
        <v>59</v>
      </c>
      <c r="O869" s="49" t="s">
        <v>59</v>
      </c>
    </row>
    <row r="870" spans="2:15" ht="15.75" x14ac:dyDescent="0.25">
      <c r="B870" s="127" t="s">
        <v>75</v>
      </c>
      <c r="C870" s="128" t="s">
        <v>76</v>
      </c>
      <c r="D870" s="129"/>
      <c r="E870" s="143" t="s">
        <v>76</v>
      </c>
      <c r="F870" s="144"/>
      <c r="G870" s="25" t="s">
        <v>59</v>
      </c>
      <c r="H870" s="25" t="s">
        <v>59</v>
      </c>
      <c r="I870" s="25" t="s">
        <v>59</v>
      </c>
      <c r="J870" s="25" t="s">
        <v>59</v>
      </c>
      <c r="K870" s="25" t="s">
        <v>59</v>
      </c>
      <c r="L870" s="25" t="s">
        <v>59</v>
      </c>
      <c r="M870" s="49" t="s">
        <v>59</v>
      </c>
      <c r="N870" s="49">
        <v>1.0258</v>
      </c>
      <c r="O870" s="49">
        <v>3.8805000000000001</v>
      </c>
    </row>
    <row r="871" spans="2:15" ht="15.75" x14ac:dyDescent="0.25">
      <c r="B871" s="127" t="s">
        <v>172</v>
      </c>
      <c r="C871" s="128" t="s">
        <v>76</v>
      </c>
      <c r="D871" s="129"/>
      <c r="E871" s="143" t="s">
        <v>76</v>
      </c>
      <c r="F871" s="144"/>
      <c r="G871" s="25" t="s">
        <v>59</v>
      </c>
      <c r="H871" s="25" t="s">
        <v>59</v>
      </c>
      <c r="I871" s="25" t="s">
        <v>59</v>
      </c>
      <c r="J871" s="25" t="s">
        <v>59</v>
      </c>
      <c r="K871" s="25" t="s">
        <v>59</v>
      </c>
      <c r="L871" s="25" t="s">
        <v>59</v>
      </c>
      <c r="M871" s="25" t="s">
        <v>59</v>
      </c>
      <c r="N871" s="25" t="s">
        <v>59</v>
      </c>
      <c r="O871" s="49" t="s">
        <v>59</v>
      </c>
    </row>
    <row r="872" spans="2:15" ht="16.5" thickBot="1" x14ac:dyDescent="0.3">
      <c r="B872" s="130" t="s">
        <v>173</v>
      </c>
      <c r="C872" s="131" t="s">
        <v>174</v>
      </c>
      <c r="D872" s="132"/>
      <c r="E872" s="133" t="s">
        <v>174</v>
      </c>
      <c r="F872" s="134"/>
      <c r="G872" s="48" t="s">
        <v>59</v>
      </c>
      <c r="H872" s="48">
        <v>5.11857707509881E-3</v>
      </c>
      <c r="I872" s="108">
        <v>0.61450000000000005</v>
      </c>
      <c r="J872" s="108">
        <v>0.946524064171123</v>
      </c>
      <c r="K872" s="108">
        <v>0.9526</v>
      </c>
      <c r="L872" s="27" t="s">
        <v>59</v>
      </c>
      <c r="M872" s="108">
        <v>0.86419999999999997</v>
      </c>
      <c r="N872" s="108">
        <v>0.86180000000000001</v>
      </c>
      <c r="O872" s="108">
        <v>0.94210000000000005</v>
      </c>
    </row>
    <row r="873" spans="2:15" ht="15.75" thickBot="1" x14ac:dyDescent="0.3"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</row>
    <row r="874" spans="2:15" x14ac:dyDescent="0.25">
      <c r="B874" s="164" t="s">
        <v>175</v>
      </c>
      <c r="C874" s="165"/>
      <c r="D874" s="165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6"/>
    </row>
    <row r="875" spans="2:15" ht="15" customHeight="1" x14ac:dyDescent="0.25">
      <c r="B875" s="135" t="s">
        <v>5</v>
      </c>
      <c r="C875" s="136"/>
      <c r="D875" s="137"/>
      <c r="E875" s="141" t="s">
        <v>46</v>
      </c>
      <c r="F875" s="137"/>
      <c r="G875" s="152" t="s">
        <v>49</v>
      </c>
      <c r="H875" s="152" t="s">
        <v>50</v>
      </c>
      <c r="I875" s="152" t="s">
        <v>51</v>
      </c>
      <c r="J875" s="152" t="s">
        <v>52</v>
      </c>
      <c r="K875" s="152" t="s">
        <v>53</v>
      </c>
      <c r="L875" s="152" t="s">
        <v>54</v>
      </c>
      <c r="M875" s="152" t="s">
        <v>55</v>
      </c>
      <c r="N875" s="152" t="s">
        <v>56</v>
      </c>
      <c r="O875" s="184" t="s">
        <v>57</v>
      </c>
    </row>
    <row r="876" spans="2:15" x14ac:dyDescent="0.25">
      <c r="B876" s="138"/>
      <c r="C876" s="139"/>
      <c r="D876" s="140"/>
      <c r="E876" s="142"/>
      <c r="F876" s="140"/>
      <c r="G876" s="152"/>
      <c r="H876" s="152"/>
      <c r="I876" s="152"/>
      <c r="J876" s="152"/>
      <c r="K876" s="152"/>
      <c r="L876" s="152"/>
      <c r="M876" s="152"/>
      <c r="N876" s="152"/>
      <c r="O876" s="184"/>
    </row>
    <row r="877" spans="2:15" ht="15.75" x14ac:dyDescent="0.25">
      <c r="B877" s="127" t="s">
        <v>158</v>
      </c>
      <c r="C877" s="128" t="s">
        <v>176</v>
      </c>
      <c r="D877" s="129"/>
      <c r="E877" s="143" t="s">
        <v>176</v>
      </c>
      <c r="F877" s="144"/>
      <c r="G877" s="49">
        <v>0.8633333333333334</v>
      </c>
      <c r="H877" s="49">
        <v>7.2992700729927005E-3</v>
      </c>
      <c r="I877" s="49">
        <v>7.2202166064981952E-3</v>
      </c>
      <c r="J877" s="49">
        <v>3.472222222222222E-3</v>
      </c>
      <c r="K877" s="49">
        <v>3.4364261168384879E-3</v>
      </c>
      <c r="L877" s="114">
        <v>3.3999999999999998E-3</v>
      </c>
      <c r="M877" s="114">
        <v>6.6E-3</v>
      </c>
      <c r="N877" s="114">
        <v>6.3694267515923596E-3</v>
      </c>
      <c r="O877" s="114">
        <v>3.2154340836012861E-3</v>
      </c>
    </row>
    <row r="878" spans="2:15" ht="15.75" x14ac:dyDescent="0.25">
      <c r="B878" s="127" t="s">
        <v>70</v>
      </c>
      <c r="C878" s="128" t="s">
        <v>160</v>
      </c>
      <c r="D878" s="129"/>
      <c r="E878" s="143" t="s">
        <v>160</v>
      </c>
      <c r="F878" s="144"/>
      <c r="G878" s="25">
        <v>0.30399999999999999</v>
      </c>
      <c r="H878" s="25">
        <v>0.33300000000000002</v>
      </c>
      <c r="I878" s="43">
        <v>0.16700000000000001</v>
      </c>
      <c r="J878" s="43">
        <v>5.6000000000000001E-2</v>
      </c>
      <c r="K878" s="43">
        <v>0.38100000000000001</v>
      </c>
      <c r="L878" s="43">
        <v>0.111</v>
      </c>
      <c r="M878" s="114">
        <v>0.158</v>
      </c>
      <c r="N878" s="114">
        <v>7.9000000000000001E-2</v>
      </c>
      <c r="O878" s="114">
        <v>5.2999999999999999E-2</v>
      </c>
    </row>
    <row r="879" spans="2:15" ht="15.75" x14ac:dyDescent="0.25">
      <c r="B879" s="127" t="s">
        <v>161</v>
      </c>
      <c r="C879" s="128" t="s">
        <v>162</v>
      </c>
      <c r="D879" s="129"/>
      <c r="E879" s="143" t="s">
        <v>162</v>
      </c>
      <c r="F879" s="144"/>
      <c r="G879" s="25" t="s">
        <v>59</v>
      </c>
      <c r="H879" s="49">
        <v>0.36821705426356588</v>
      </c>
      <c r="I879" s="49">
        <v>0.460093896713615</v>
      </c>
      <c r="J879" s="49">
        <v>0.47508038585209006</v>
      </c>
      <c r="K879" s="49">
        <v>0.45537757437070936</v>
      </c>
      <c r="L879" s="49">
        <v>0.51080000000000003</v>
      </c>
      <c r="M879" s="25">
        <v>0.53369999999999995</v>
      </c>
      <c r="N879" s="25">
        <v>0.62790697674418605</v>
      </c>
      <c r="O879" s="25">
        <v>0.66349999999999998</v>
      </c>
    </row>
    <row r="880" spans="2:15" ht="15.75" x14ac:dyDescent="0.25">
      <c r="B880" s="127" t="s">
        <v>164</v>
      </c>
      <c r="C880" s="128" t="s">
        <v>176</v>
      </c>
      <c r="D880" s="129"/>
      <c r="E880" s="143" t="s">
        <v>176</v>
      </c>
      <c r="F880" s="144"/>
      <c r="G880" s="25" t="s">
        <v>59</v>
      </c>
      <c r="H880" s="25" t="s">
        <v>59</v>
      </c>
      <c r="I880" s="49">
        <v>3.6363636363636364E-3</v>
      </c>
      <c r="J880" s="25" t="s">
        <v>59</v>
      </c>
      <c r="K880" s="25" t="s">
        <v>59</v>
      </c>
      <c r="L880" s="25">
        <v>1.03E-2</v>
      </c>
      <c r="M880" s="25">
        <v>9.9000000000000008E-3</v>
      </c>
      <c r="N880" s="25">
        <v>9.5541401273885294E-3</v>
      </c>
      <c r="O880" s="25">
        <v>3.2154340836012861E-3</v>
      </c>
    </row>
    <row r="881" spans="2:15" ht="15.75" x14ac:dyDescent="0.25">
      <c r="B881" s="127" t="s">
        <v>9</v>
      </c>
      <c r="C881" s="128" t="s">
        <v>177</v>
      </c>
      <c r="D881" s="129"/>
      <c r="E881" s="143" t="s">
        <v>177</v>
      </c>
      <c r="F881" s="144"/>
      <c r="G881" s="49">
        <v>1.3333333333333333</v>
      </c>
      <c r="H881" s="49">
        <v>4.666666666666667</v>
      </c>
      <c r="I881" s="49">
        <v>1.6666666666666667</v>
      </c>
      <c r="J881" s="49">
        <v>2</v>
      </c>
      <c r="K881" s="49">
        <v>2.3333333333333335</v>
      </c>
      <c r="L881" s="49">
        <v>1.3332999999999999</v>
      </c>
      <c r="M881" s="114">
        <v>1.3332999999999999</v>
      </c>
      <c r="N881" s="114">
        <v>1.6667000000000001</v>
      </c>
      <c r="O881" s="114">
        <v>2</v>
      </c>
    </row>
    <row r="882" spans="2:15" ht="15.75" x14ac:dyDescent="0.25">
      <c r="B882" s="127" t="s">
        <v>166</v>
      </c>
      <c r="C882" s="128" t="s">
        <v>178</v>
      </c>
      <c r="D882" s="129"/>
      <c r="E882" s="143" t="s">
        <v>178</v>
      </c>
      <c r="F882" s="144"/>
      <c r="G882" s="49">
        <v>6</v>
      </c>
      <c r="H882" s="49">
        <v>9</v>
      </c>
      <c r="I882" s="49">
        <v>4</v>
      </c>
      <c r="J882" s="49">
        <v>7</v>
      </c>
      <c r="K882" s="49">
        <v>3</v>
      </c>
      <c r="L882" s="49">
        <v>10</v>
      </c>
      <c r="M882" s="114">
        <v>2</v>
      </c>
      <c r="N882" s="114">
        <v>4</v>
      </c>
      <c r="O882" s="114">
        <v>4</v>
      </c>
    </row>
    <row r="883" spans="2:15" ht="15.75" x14ac:dyDescent="0.25">
      <c r="B883" s="127" t="s">
        <v>67</v>
      </c>
      <c r="C883" s="128" t="s">
        <v>170</v>
      </c>
      <c r="D883" s="129"/>
      <c r="E883" s="143" t="s">
        <v>170</v>
      </c>
      <c r="F883" s="144"/>
      <c r="G883" s="25" t="s">
        <v>59</v>
      </c>
      <c r="H883" s="49">
        <v>1.2099213551119177E-2</v>
      </c>
      <c r="I883" s="49">
        <v>8.7664370695053218E-3</v>
      </c>
      <c r="J883" s="49">
        <v>1.8518518518518519E-3</v>
      </c>
      <c r="K883" s="25" t="s">
        <v>59</v>
      </c>
      <c r="L883" s="115">
        <v>0</v>
      </c>
      <c r="M883" s="114">
        <v>1.5800000000000002E-2</v>
      </c>
      <c r="N883" s="114">
        <v>8.8999999999999999E-3</v>
      </c>
      <c r="O883" s="114">
        <v>5.5350553505535052E-3</v>
      </c>
    </row>
    <row r="884" spans="2:15" ht="15.75" x14ac:dyDescent="0.25">
      <c r="B884" s="127" t="s">
        <v>68</v>
      </c>
      <c r="C884" s="128" t="s">
        <v>171</v>
      </c>
      <c r="D884" s="129"/>
      <c r="E884" s="143" t="s">
        <v>171</v>
      </c>
      <c r="F884" s="144"/>
      <c r="G884" s="25" t="s">
        <v>59</v>
      </c>
      <c r="H884" s="49">
        <v>0.15</v>
      </c>
      <c r="I884" s="49">
        <v>0.42857142857142855</v>
      </c>
      <c r="J884" s="49">
        <v>0.66666666666666663</v>
      </c>
      <c r="K884" s="49">
        <v>0</v>
      </c>
      <c r="L884" s="114">
        <v>0</v>
      </c>
      <c r="M884" s="114">
        <v>0</v>
      </c>
      <c r="N884" s="114">
        <v>0.4375</v>
      </c>
      <c r="O884" s="114">
        <v>0.55555555555555558</v>
      </c>
    </row>
    <row r="885" spans="2:15" ht="15.75" x14ac:dyDescent="0.25">
      <c r="B885" s="127" t="s">
        <v>66</v>
      </c>
      <c r="C885" s="128">
        <v>0.01</v>
      </c>
      <c r="D885" s="129"/>
      <c r="E885" s="143">
        <v>0.01</v>
      </c>
      <c r="F885" s="144"/>
      <c r="G885" s="25" t="s">
        <v>59</v>
      </c>
      <c r="H885" s="25" t="s">
        <v>59</v>
      </c>
      <c r="I885" s="25" t="s">
        <v>59</v>
      </c>
      <c r="J885" s="25" t="s">
        <v>59</v>
      </c>
      <c r="K885" s="25" t="s">
        <v>59</v>
      </c>
      <c r="L885" s="25" t="s">
        <v>59</v>
      </c>
      <c r="M885" s="25" t="s">
        <v>59</v>
      </c>
      <c r="N885" s="25" t="s">
        <v>59</v>
      </c>
      <c r="O885" s="25" t="s">
        <v>59</v>
      </c>
    </row>
    <row r="886" spans="2:15" ht="15.75" x14ac:dyDescent="0.25">
      <c r="B886" s="127" t="s">
        <v>75</v>
      </c>
      <c r="C886" s="128" t="s">
        <v>76</v>
      </c>
      <c r="D886" s="129"/>
      <c r="E886" s="143" t="s">
        <v>76</v>
      </c>
      <c r="F886" s="144"/>
      <c r="G886" s="25" t="s">
        <v>59</v>
      </c>
      <c r="H886" s="25" t="s">
        <v>59</v>
      </c>
      <c r="I886" s="25" t="s">
        <v>59</v>
      </c>
      <c r="J886" s="25" t="s">
        <v>59</v>
      </c>
      <c r="K886" s="25" t="s">
        <v>59</v>
      </c>
      <c r="L886" s="25" t="s">
        <v>59</v>
      </c>
      <c r="M886" s="114" t="s">
        <v>59</v>
      </c>
      <c r="N886" s="114">
        <v>0.79359999999999997</v>
      </c>
      <c r="O886" s="114">
        <v>4.8706896551724137</v>
      </c>
    </row>
    <row r="887" spans="2:15" ht="15.75" x14ac:dyDescent="0.25">
      <c r="B887" s="127" t="s">
        <v>172</v>
      </c>
      <c r="C887" s="128" t="s">
        <v>76</v>
      </c>
      <c r="D887" s="129"/>
      <c r="E887" s="143" t="s">
        <v>76</v>
      </c>
      <c r="F887" s="144"/>
      <c r="G887" s="25" t="s">
        <v>59</v>
      </c>
      <c r="H887" s="25" t="s">
        <v>59</v>
      </c>
      <c r="I887" s="25" t="s">
        <v>59</v>
      </c>
      <c r="J887" s="25" t="s">
        <v>59</v>
      </c>
      <c r="K887" s="25" t="s">
        <v>59</v>
      </c>
      <c r="L887" s="25" t="s">
        <v>59</v>
      </c>
      <c r="M887" s="25" t="s">
        <v>59</v>
      </c>
      <c r="N887" s="25" t="s">
        <v>59</v>
      </c>
      <c r="O887" s="25" t="s">
        <v>59</v>
      </c>
    </row>
    <row r="888" spans="2:15" ht="16.5" thickBot="1" x14ac:dyDescent="0.3">
      <c r="B888" s="130" t="s">
        <v>173</v>
      </c>
      <c r="C888" s="131" t="s">
        <v>174</v>
      </c>
      <c r="D888" s="132"/>
      <c r="E888" s="133" t="s">
        <v>174</v>
      </c>
      <c r="F888" s="134"/>
      <c r="G888" s="48" t="s">
        <v>59</v>
      </c>
      <c r="H888" s="50">
        <v>0.37179487179487181</v>
      </c>
      <c r="I888" s="48">
        <v>0.5272</v>
      </c>
      <c r="J888" s="48">
        <v>0.99435825105782794</v>
      </c>
      <c r="K888" s="48">
        <v>0.97450000000000003</v>
      </c>
      <c r="L888" s="48" t="s">
        <v>59</v>
      </c>
      <c r="M888" s="48">
        <v>0.84409999999999996</v>
      </c>
      <c r="N888" s="48">
        <v>0.9375</v>
      </c>
      <c r="O888" s="48">
        <v>0.66669999999999996</v>
      </c>
    </row>
    <row r="889" spans="2:15" ht="16.5" thickBot="1" x14ac:dyDescent="0.3"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</row>
    <row r="890" spans="2:15" x14ac:dyDescent="0.25">
      <c r="B890" s="164" t="s">
        <v>179</v>
      </c>
      <c r="C890" s="165"/>
      <c r="D890" s="165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6"/>
    </row>
    <row r="891" spans="2:15" ht="15" customHeight="1" x14ac:dyDescent="0.25">
      <c r="B891" s="135" t="s">
        <v>5</v>
      </c>
      <c r="C891" s="136"/>
      <c r="D891" s="137"/>
      <c r="E891" s="141" t="s">
        <v>46</v>
      </c>
      <c r="F891" s="137"/>
      <c r="G891" s="152" t="s">
        <v>49</v>
      </c>
      <c r="H891" s="152" t="s">
        <v>50</v>
      </c>
      <c r="I891" s="152" t="s">
        <v>51</v>
      </c>
      <c r="J891" s="152" t="s">
        <v>52</v>
      </c>
      <c r="K891" s="152" t="s">
        <v>53</v>
      </c>
      <c r="L891" s="152" t="s">
        <v>54</v>
      </c>
      <c r="M891" s="152" t="s">
        <v>55</v>
      </c>
      <c r="N891" s="152" t="s">
        <v>56</v>
      </c>
      <c r="O891" s="184" t="s">
        <v>57</v>
      </c>
    </row>
    <row r="892" spans="2:15" x14ac:dyDescent="0.25">
      <c r="B892" s="138"/>
      <c r="C892" s="139"/>
      <c r="D892" s="140"/>
      <c r="E892" s="142"/>
      <c r="F892" s="140"/>
      <c r="G892" s="152"/>
      <c r="H892" s="152"/>
      <c r="I892" s="152"/>
      <c r="J892" s="152"/>
      <c r="K892" s="152"/>
      <c r="L892" s="152"/>
      <c r="M892" s="152"/>
      <c r="N892" s="152"/>
      <c r="O892" s="184"/>
    </row>
    <row r="893" spans="2:15" ht="15.75" x14ac:dyDescent="0.25">
      <c r="B893" s="127" t="s">
        <v>158</v>
      </c>
      <c r="C893" s="128" t="s">
        <v>176</v>
      </c>
      <c r="D893" s="129"/>
      <c r="E893" s="143" t="s">
        <v>176</v>
      </c>
      <c r="F893" s="144"/>
      <c r="G893" s="25">
        <v>0.27</v>
      </c>
      <c r="H893" s="43">
        <v>3.8834951456310676E-2</v>
      </c>
      <c r="I893" s="49">
        <v>2.8037383177570093E-2</v>
      </c>
      <c r="J893" s="49">
        <v>2.8571428571428571E-2</v>
      </c>
      <c r="K893" s="49">
        <v>2.8571428571428571E-2</v>
      </c>
      <c r="L893" s="12">
        <v>2.86E-2</v>
      </c>
      <c r="M893" s="121">
        <v>0</v>
      </c>
      <c r="N893" s="121">
        <v>0</v>
      </c>
      <c r="O893" s="121">
        <v>0</v>
      </c>
    </row>
    <row r="894" spans="2:15" ht="15.75" x14ac:dyDescent="0.25">
      <c r="B894" s="127" t="s">
        <v>70</v>
      </c>
      <c r="C894" s="128" t="s">
        <v>160</v>
      </c>
      <c r="D894" s="129"/>
      <c r="E894" s="143" t="s">
        <v>160</v>
      </c>
      <c r="F894" s="144"/>
      <c r="G894" s="25">
        <v>0.27800000000000002</v>
      </c>
      <c r="H894" s="25">
        <v>0.222</v>
      </c>
      <c r="I894" s="25">
        <v>0.33300000000000002</v>
      </c>
      <c r="J894" s="25">
        <v>0.1</v>
      </c>
      <c r="K894" s="25">
        <v>4.4999999999999998E-2</v>
      </c>
      <c r="L894" s="12">
        <v>4.8000000000000001E-2</v>
      </c>
      <c r="M894" s="122">
        <v>0.21099999999999999</v>
      </c>
      <c r="N894" s="122">
        <v>5.2999999999999999E-2</v>
      </c>
      <c r="O894" s="122">
        <v>0.21099999999999999</v>
      </c>
    </row>
    <row r="895" spans="2:15" ht="15.75" x14ac:dyDescent="0.25">
      <c r="B895" s="127" t="s">
        <v>161</v>
      </c>
      <c r="C895" s="128" t="s">
        <v>162</v>
      </c>
      <c r="D895" s="129"/>
      <c r="E895" s="143" t="s">
        <v>162</v>
      </c>
      <c r="F895" s="144"/>
      <c r="G895" s="25" t="s">
        <v>59</v>
      </c>
      <c r="H895" s="43">
        <v>0.50090525045262524</v>
      </c>
      <c r="I895" s="49">
        <v>0.56483300589390961</v>
      </c>
      <c r="J895" s="49">
        <v>0.47786666666666666</v>
      </c>
      <c r="K895" s="49">
        <v>0.47265002655337229</v>
      </c>
      <c r="L895" s="12">
        <v>0.46379999999999999</v>
      </c>
      <c r="M895" s="121">
        <v>0.47089167280766397</v>
      </c>
      <c r="N895" s="121">
        <v>0.58126721763085398</v>
      </c>
      <c r="O895" s="121">
        <v>0.57289999999999996</v>
      </c>
    </row>
    <row r="896" spans="2:15" ht="15.75" x14ac:dyDescent="0.25">
      <c r="B896" s="127" t="s">
        <v>164</v>
      </c>
      <c r="C896" s="128" t="s">
        <v>176</v>
      </c>
      <c r="D896" s="129"/>
      <c r="E896" s="143" t="s">
        <v>176</v>
      </c>
      <c r="F896" s="144"/>
      <c r="G896" s="25" t="s">
        <v>59</v>
      </c>
      <c r="H896" s="25" t="s">
        <v>59</v>
      </c>
      <c r="I896" s="49">
        <v>2.8846153846153848E-2</v>
      </c>
      <c r="J896" s="25" t="s">
        <v>59</v>
      </c>
      <c r="K896" s="25" t="s">
        <v>59</v>
      </c>
      <c r="L896" s="12">
        <v>3.8100000000000002E-2</v>
      </c>
      <c r="M896" s="120">
        <v>2.3099999999999999E-2</v>
      </c>
      <c r="N896" s="120">
        <v>3.00751879699248E-2</v>
      </c>
      <c r="O896" s="120">
        <v>1.5384615384615385E-2</v>
      </c>
    </row>
    <row r="897" spans="2:15" ht="15.75" x14ac:dyDescent="0.25">
      <c r="B897" s="127" t="s">
        <v>9</v>
      </c>
      <c r="C897" s="128" t="s">
        <v>177</v>
      </c>
      <c r="D897" s="129"/>
      <c r="E897" s="143" t="s">
        <v>177</v>
      </c>
      <c r="F897" s="144"/>
      <c r="G897" s="25">
        <v>4.333333333333333</v>
      </c>
      <c r="H897" s="43">
        <v>4.666666666666667</v>
      </c>
      <c r="I897" s="49">
        <v>4</v>
      </c>
      <c r="J897" s="49">
        <v>5.666666666666667</v>
      </c>
      <c r="K897" s="49">
        <v>5.666666666666667</v>
      </c>
      <c r="L897" s="12">
        <v>4</v>
      </c>
      <c r="M897" s="121">
        <v>1.6666666666666701</v>
      </c>
      <c r="N897" s="121">
        <v>2.6666666666666701</v>
      </c>
      <c r="O897" s="121">
        <v>4.333333333333333</v>
      </c>
    </row>
    <row r="898" spans="2:15" ht="15.75" x14ac:dyDescent="0.25">
      <c r="B898" s="127" t="s">
        <v>166</v>
      </c>
      <c r="C898" s="128" t="s">
        <v>178</v>
      </c>
      <c r="D898" s="129"/>
      <c r="E898" s="143" t="s">
        <v>178</v>
      </c>
      <c r="F898" s="144"/>
      <c r="G898" s="25">
        <v>6</v>
      </c>
      <c r="H898" s="43">
        <v>7</v>
      </c>
      <c r="I898" s="49">
        <v>4</v>
      </c>
      <c r="J898" s="49">
        <v>3</v>
      </c>
      <c r="K898" s="49">
        <v>8</v>
      </c>
      <c r="L898" s="12">
        <v>1</v>
      </c>
      <c r="M898" s="120">
        <v>4</v>
      </c>
      <c r="N898" s="120">
        <v>1</v>
      </c>
      <c r="O898" s="120">
        <v>5</v>
      </c>
    </row>
    <row r="899" spans="2:15" ht="15.75" x14ac:dyDescent="0.25">
      <c r="B899" s="127" t="s">
        <v>67</v>
      </c>
      <c r="C899" s="128" t="s">
        <v>176</v>
      </c>
      <c r="D899" s="129"/>
      <c r="E899" s="143" t="s">
        <v>176</v>
      </c>
      <c r="F899" s="144"/>
      <c r="G899" s="25" t="s">
        <v>59</v>
      </c>
      <c r="H899" s="43">
        <v>1.5946502057613169E-2</v>
      </c>
      <c r="I899" s="49">
        <v>1.6177957532861477E-2</v>
      </c>
      <c r="J899" s="49">
        <v>5.709266578831796E-3</v>
      </c>
      <c r="K899" s="25" t="s">
        <v>59</v>
      </c>
      <c r="L899" s="113">
        <v>0</v>
      </c>
      <c r="M899" s="120">
        <v>2.4038461538461502E-2</v>
      </c>
      <c r="N899" s="120">
        <v>3.1899999999999998E-2</v>
      </c>
      <c r="O899" s="120">
        <v>2.6140155728587321E-2</v>
      </c>
    </row>
    <row r="900" spans="2:15" ht="15.75" x14ac:dyDescent="0.25">
      <c r="B900" s="127" t="s">
        <v>68</v>
      </c>
      <c r="C900" s="128" t="s">
        <v>180</v>
      </c>
      <c r="D900" s="129"/>
      <c r="E900" s="143" t="s">
        <v>180</v>
      </c>
      <c r="F900" s="144"/>
      <c r="G900" s="25" t="s">
        <v>59</v>
      </c>
      <c r="H900" s="43">
        <v>0.25806451612903225</v>
      </c>
      <c r="I900" s="49">
        <v>0.28125</v>
      </c>
      <c r="J900" s="49">
        <v>0.61538461538461542</v>
      </c>
      <c r="K900" s="49">
        <v>0</v>
      </c>
      <c r="L900" s="113">
        <v>0</v>
      </c>
      <c r="M900" s="123">
        <v>0</v>
      </c>
      <c r="N900" s="123">
        <v>0.55410000000000004</v>
      </c>
      <c r="O900" s="123">
        <v>0.82978723404255317</v>
      </c>
    </row>
    <row r="901" spans="2:15" ht="15.75" x14ac:dyDescent="0.25">
      <c r="B901" s="127" t="s">
        <v>66</v>
      </c>
      <c r="C901" s="128">
        <v>0.01</v>
      </c>
      <c r="D901" s="129"/>
      <c r="E901" s="143">
        <v>0.01</v>
      </c>
      <c r="F901" s="144"/>
      <c r="G901" s="25" t="s">
        <v>59</v>
      </c>
      <c r="H901" s="25" t="s">
        <v>59</v>
      </c>
      <c r="I901" s="25" t="s">
        <v>59</v>
      </c>
      <c r="J901" s="25" t="s">
        <v>59</v>
      </c>
      <c r="K901" s="25" t="s">
        <v>59</v>
      </c>
      <c r="L901" s="25" t="s">
        <v>59</v>
      </c>
      <c r="M901" s="25" t="s">
        <v>59</v>
      </c>
      <c r="N901" s="25" t="s">
        <v>59</v>
      </c>
      <c r="O901" s="25" t="s">
        <v>59</v>
      </c>
    </row>
    <row r="902" spans="2:15" ht="15.75" x14ac:dyDescent="0.25">
      <c r="B902" s="127" t="s">
        <v>75</v>
      </c>
      <c r="C902" s="128" t="s">
        <v>76</v>
      </c>
      <c r="D902" s="129"/>
      <c r="E902" s="143" t="s">
        <v>76</v>
      </c>
      <c r="F902" s="144"/>
      <c r="G902" s="25" t="s">
        <v>59</v>
      </c>
      <c r="H902" s="25" t="s">
        <v>59</v>
      </c>
      <c r="I902" s="25" t="s">
        <v>59</v>
      </c>
      <c r="J902" s="25" t="s">
        <v>59</v>
      </c>
      <c r="K902" s="25" t="s">
        <v>59</v>
      </c>
      <c r="L902" s="25" t="s">
        <v>59</v>
      </c>
      <c r="M902" s="124" t="s">
        <v>59</v>
      </c>
      <c r="N902" s="126">
        <v>0.99770000000000003</v>
      </c>
      <c r="O902" s="126">
        <v>2.8439999999999999</v>
      </c>
    </row>
    <row r="903" spans="2:15" ht="15.75" x14ac:dyDescent="0.25">
      <c r="B903" s="127" t="s">
        <v>172</v>
      </c>
      <c r="C903" s="128" t="s">
        <v>76</v>
      </c>
      <c r="D903" s="129"/>
      <c r="E903" s="143" t="s">
        <v>76</v>
      </c>
      <c r="F903" s="144"/>
      <c r="G903" s="25" t="s">
        <v>59</v>
      </c>
      <c r="H903" s="25" t="s">
        <v>59</v>
      </c>
      <c r="I903" s="25" t="s">
        <v>59</v>
      </c>
      <c r="J903" s="25" t="s">
        <v>59</v>
      </c>
      <c r="K903" s="25" t="s">
        <v>59</v>
      </c>
      <c r="L903" s="25" t="s">
        <v>59</v>
      </c>
      <c r="M903" s="25" t="s">
        <v>59</v>
      </c>
      <c r="N903" s="25" t="s">
        <v>59</v>
      </c>
      <c r="O903" s="25" t="s">
        <v>59</v>
      </c>
    </row>
    <row r="904" spans="2:15" ht="16.5" thickBot="1" x14ac:dyDescent="0.3">
      <c r="B904" s="271" t="s">
        <v>173</v>
      </c>
      <c r="C904" s="272" t="s">
        <v>174</v>
      </c>
      <c r="D904" s="273"/>
      <c r="E904" s="277" t="s">
        <v>174</v>
      </c>
      <c r="F904" s="278"/>
      <c r="G904" s="106" t="s">
        <v>59</v>
      </c>
      <c r="H904" s="107">
        <v>0.87093779015784589</v>
      </c>
      <c r="I904" s="106">
        <v>0.89629999999999999</v>
      </c>
      <c r="J904" s="106">
        <v>0.87085201793721978</v>
      </c>
      <c r="K904" s="106">
        <v>0.94359999999999999</v>
      </c>
      <c r="L904" s="48" t="s">
        <v>59</v>
      </c>
      <c r="M904" s="125">
        <v>0.54239999999999999</v>
      </c>
      <c r="N904" s="125">
        <v>0.95620000000000005</v>
      </c>
      <c r="O904" s="125">
        <v>0.41959999999999997</v>
      </c>
    </row>
    <row r="905" spans="2:15" ht="16.5" thickBot="1" x14ac:dyDescent="0.3">
      <c r="B905" s="274"/>
      <c r="C905" s="275"/>
      <c r="D905" s="275"/>
      <c r="E905" s="275"/>
      <c r="F905" s="275"/>
      <c r="G905" s="275"/>
      <c r="H905" s="275"/>
      <c r="I905" s="275"/>
      <c r="J905" s="275"/>
      <c r="K905" s="275"/>
      <c r="L905" s="275"/>
      <c r="M905" s="275"/>
      <c r="N905" s="275"/>
      <c r="O905" s="276"/>
    </row>
    <row r="906" spans="2:15" x14ac:dyDescent="0.25">
      <c r="B906" s="164" t="s">
        <v>181</v>
      </c>
      <c r="C906" s="165"/>
      <c r="D906" s="165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6"/>
    </row>
    <row r="907" spans="2:15" ht="15" customHeight="1" x14ac:dyDescent="0.25">
      <c r="B907" s="135" t="s">
        <v>5</v>
      </c>
      <c r="C907" s="136"/>
      <c r="D907" s="137"/>
      <c r="E907" s="141" t="s">
        <v>46</v>
      </c>
      <c r="F907" s="137"/>
      <c r="G907" s="152" t="s">
        <v>49</v>
      </c>
      <c r="H907" s="152" t="s">
        <v>50</v>
      </c>
      <c r="I907" s="152" t="s">
        <v>51</v>
      </c>
      <c r="J907" s="152" t="s">
        <v>52</v>
      </c>
      <c r="K907" s="152" t="s">
        <v>53</v>
      </c>
      <c r="L907" s="152" t="s">
        <v>54</v>
      </c>
      <c r="M907" s="152" t="s">
        <v>55</v>
      </c>
      <c r="N907" s="152" t="s">
        <v>56</v>
      </c>
      <c r="O907" s="184" t="s">
        <v>57</v>
      </c>
    </row>
    <row r="908" spans="2:15" x14ac:dyDescent="0.25">
      <c r="B908" s="138"/>
      <c r="C908" s="139"/>
      <c r="D908" s="140"/>
      <c r="E908" s="142"/>
      <c r="F908" s="140"/>
      <c r="G908" s="152"/>
      <c r="H908" s="152"/>
      <c r="I908" s="152"/>
      <c r="J908" s="152"/>
      <c r="K908" s="152"/>
      <c r="L908" s="152"/>
      <c r="M908" s="152"/>
      <c r="N908" s="152"/>
      <c r="O908" s="184"/>
    </row>
    <row r="909" spans="2:15" ht="15.75" x14ac:dyDescent="0.25">
      <c r="B909" s="127" t="s">
        <v>158</v>
      </c>
      <c r="C909" s="128" t="s">
        <v>176</v>
      </c>
      <c r="D909" s="129"/>
      <c r="E909" s="143" t="s">
        <v>176</v>
      </c>
      <c r="F909" s="144"/>
      <c r="G909" s="43">
        <v>0.19433333333333333</v>
      </c>
      <c r="H909" s="43">
        <v>2.3076923076923078E-2</v>
      </c>
      <c r="I909" s="49">
        <v>1.6326530612244899E-2</v>
      </c>
      <c r="J909" s="49">
        <v>1.6597510373443983E-2</v>
      </c>
      <c r="K909" s="49">
        <v>1.2170385395537525E-2</v>
      </c>
      <c r="L909" s="49">
        <v>1.9800000000000002E-2</v>
      </c>
      <c r="M909" s="49">
        <v>2E-3</v>
      </c>
      <c r="N909" s="49">
        <v>2.0202020202020202E-3</v>
      </c>
      <c r="O909" s="49">
        <v>6.5645514223194746E-3</v>
      </c>
    </row>
    <row r="910" spans="2:15" ht="15.75" x14ac:dyDescent="0.25">
      <c r="B910" s="127" t="s">
        <v>70</v>
      </c>
      <c r="C910" s="128" t="s">
        <v>160</v>
      </c>
      <c r="D910" s="129"/>
      <c r="E910" s="143" t="s">
        <v>160</v>
      </c>
      <c r="F910" s="144"/>
      <c r="G910" s="25">
        <v>0.45</v>
      </c>
      <c r="H910" s="25">
        <v>0.40899999999999997</v>
      </c>
      <c r="I910" s="25">
        <v>0.26300000000000001</v>
      </c>
      <c r="J910" s="25">
        <v>0.41199999999999998</v>
      </c>
      <c r="K910" s="25">
        <v>0.28599999999999998</v>
      </c>
      <c r="L910" s="25">
        <v>0.2</v>
      </c>
      <c r="M910" s="25" t="s">
        <v>59</v>
      </c>
      <c r="N910" s="25" t="s">
        <v>59</v>
      </c>
      <c r="O910" s="25">
        <v>0.105</v>
      </c>
    </row>
    <row r="911" spans="2:15" ht="15.75" x14ac:dyDescent="0.25">
      <c r="B911" s="127" t="s">
        <v>161</v>
      </c>
      <c r="C911" s="128" t="s">
        <v>162</v>
      </c>
      <c r="D911" s="129"/>
      <c r="E911" s="143" t="s">
        <v>162</v>
      </c>
      <c r="F911" s="144"/>
      <c r="G911" s="25" t="s">
        <v>59</v>
      </c>
      <c r="H911" s="43">
        <v>0.23963261898135263</v>
      </c>
      <c r="I911" s="49">
        <v>0.3549471661863593</v>
      </c>
      <c r="J911" s="49">
        <v>0.248</v>
      </c>
      <c r="K911" s="49">
        <v>0.28952668680765359</v>
      </c>
      <c r="L911" s="49">
        <v>0.4027</v>
      </c>
      <c r="M911" s="49">
        <v>0.70613333333333295</v>
      </c>
      <c r="N911" s="49">
        <v>0.77380952380952395</v>
      </c>
      <c r="O911" s="49">
        <v>0.72060000000000002</v>
      </c>
    </row>
    <row r="912" spans="2:15" ht="15.75" x14ac:dyDescent="0.25">
      <c r="B912" s="127" t="s">
        <v>164</v>
      </c>
      <c r="C912" s="128" t="s">
        <v>176</v>
      </c>
      <c r="D912" s="129"/>
      <c r="E912" s="143" t="s">
        <v>176</v>
      </c>
      <c r="F912" s="144"/>
      <c r="G912" s="43" t="s">
        <v>59</v>
      </c>
      <c r="H912" s="25" t="s">
        <v>59</v>
      </c>
      <c r="I912" s="49">
        <v>1.0373443983402489E-2</v>
      </c>
      <c r="J912" s="25" t="s">
        <v>59</v>
      </c>
      <c r="K912" s="25" t="s">
        <v>59</v>
      </c>
      <c r="L912" s="25">
        <v>1.38E-2</v>
      </c>
      <c r="M912" s="25">
        <v>1.8100000000000002E-2</v>
      </c>
      <c r="N912" s="25">
        <v>8.0808080808080808E-3</v>
      </c>
      <c r="O912" s="25">
        <v>8.7527352297592995E-3</v>
      </c>
    </row>
    <row r="913" spans="2:15" ht="15.75" x14ac:dyDescent="0.25">
      <c r="B913" s="127" t="s">
        <v>9</v>
      </c>
      <c r="C913" s="128" t="s">
        <v>177</v>
      </c>
      <c r="D913" s="129"/>
      <c r="E913" s="143" t="s">
        <v>177</v>
      </c>
      <c r="F913" s="144"/>
      <c r="G913" s="43">
        <v>2</v>
      </c>
      <c r="H913" s="43">
        <v>5</v>
      </c>
      <c r="I913" s="49">
        <v>0.66666666666666663</v>
      </c>
      <c r="J913" s="49">
        <v>3.3333333333333335</v>
      </c>
      <c r="K913" s="49">
        <v>5</v>
      </c>
      <c r="L913" s="49">
        <v>6</v>
      </c>
      <c r="M913" s="49">
        <v>4.3333333333333304</v>
      </c>
      <c r="N913" s="49">
        <v>6</v>
      </c>
      <c r="O913" s="49">
        <v>1.6666666666666667</v>
      </c>
    </row>
    <row r="914" spans="2:15" ht="15.75" x14ac:dyDescent="0.25">
      <c r="B914" s="127" t="s">
        <v>166</v>
      </c>
      <c r="C914" s="128" t="s">
        <v>178</v>
      </c>
      <c r="D914" s="129"/>
      <c r="E914" s="143" t="s">
        <v>178</v>
      </c>
      <c r="F914" s="144"/>
      <c r="G914" s="43">
        <v>57</v>
      </c>
      <c r="H914" s="43">
        <v>34</v>
      </c>
      <c r="I914" s="49">
        <v>21</v>
      </c>
      <c r="J914" s="49">
        <v>23</v>
      </c>
      <c r="K914" s="49">
        <v>27</v>
      </c>
      <c r="L914" s="49">
        <v>23</v>
      </c>
      <c r="M914" s="49">
        <v>19</v>
      </c>
      <c r="N914" s="49">
        <v>10</v>
      </c>
      <c r="O914" s="49">
        <v>6</v>
      </c>
    </row>
    <row r="915" spans="2:15" ht="15.75" x14ac:dyDescent="0.25">
      <c r="B915" s="127" t="s">
        <v>182</v>
      </c>
      <c r="C915" s="128" t="s">
        <v>183</v>
      </c>
      <c r="D915" s="129"/>
      <c r="E915" s="143" t="s">
        <v>183</v>
      </c>
      <c r="F915" s="144"/>
      <c r="G915" s="43">
        <v>0.93253968253968256</v>
      </c>
      <c r="H915" s="43">
        <v>0.80645161290322576</v>
      </c>
      <c r="I915" s="49">
        <v>0.78333333333333333</v>
      </c>
      <c r="J915" s="49">
        <v>0.74193548387096775</v>
      </c>
      <c r="K915" s="49">
        <v>0.84408602150537637</v>
      </c>
      <c r="L915" s="49">
        <v>0.85560000000000003</v>
      </c>
      <c r="M915" s="49">
        <v>0.61827956989247301</v>
      </c>
      <c r="N915" s="49">
        <v>0.78333333333333299</v>
      </c>
      <c r="O915" s="49">
        <v>0.82795698924731187</v>
      </c>
    </row>
    <row r="916" spans="2:15" ht="15.75" x14ac:dyDescent="0.25">
      <c r="B916" s="127" t="s">
        <v>67</v>
      </c>
      <c r="C916" s="128" t="s">
        <v>170</v>
      </c>
      <c r="D916" s="129"/>
      <c r="E916" s="143" t="s">
        <v>170</v>
      </c>
      <c r="F916" s="144"/>
      <c r="G916" s="25" t="s">
        <v>59</v>
      </c>
      <c r="H916" s="43">
        <v>2.0934188146015963E-3</v>
      </c>
      <c r="I916" s="49">
        <v>3.6681715575620768E-3</v>
      </c>
      <c r="J916" s="49">
        <v>2.6516024902005996E-3</v>
      </c>
      <c r="K916" s="49">
        <v>4.3744531933508313E-4</v>
      </c>
      <c r="L916" s="114">
        <v>0</v>
      </c>
      <c r="M916" s="49">
        <v>3.3576930673513698E-3</v>
      </c>
      <c r="N916" s="49">
        <v>1.14E-2</v>
      </c>
      <c r="O916" s="49">
        <v>2.6859504132231405E-3</v>
      </c>
    </row>
    <row r="917" spans="2:15" ht="15.75" x14ac:dyDescent="0.25">
      <c r="B917" s="127" t="s">
        <v>68</v>
      </c>
      <c r="C917" s="128" t="s">
        <v>171</v>
      </c>
      <c r="D917" s="129"/>
      <c r="E917" s="143" t="s">
        <v>171</v>
      </c>
      <c r="F917" s="144"/>
      <c r="G917" s="25" t="s">
        <v>59</v>
      </c>
      <c r="H917" s="43">
        <v>0.5625</v>
      </c>
      <c r="I917" s="49">
        <v>0.73076923076923073</v>
      </c>
      <c r="J917" s="49">
        <v>0.73913043478260865</v>
      </c>
      <c r="K917" s="49">
        <v>0.25</v>
      </c>
      <c r="L917" s="114">
        <v>0</v>
      </c>
      <c r="M917" s="49">
        <v>0</v>
      </c>
      <c r="N917" s="49">
        <v>0.68630000000000002</v>
      </c>
      <c r="O917" s="49">
        <v>0.46153846153846156</v>
      </c>
    </row>
    <row r="918" spans="2:15" ht="15.75" x14ac:dyDescent="0.25">
      <c r="B918" s="127" t="s">
        <v>66</v>
      </c>
      <c r="C918" s="128">
        <v>0.01</v>
      </c>
      <c r="D918" s="129"/>
      <c r="E918" s="143">
        <v>0.01</v>
      </c>
      <c r="F918" s="144"/>
      <c r="G918" s="25" t="s">
        <v>59</v>
      </c>
      <c r="H918" s="25" t="s">
        <v>59</v>
      </c>
      <c r="I918" s="25" t="s">
        <v>59</v>
      </c>
      <c r="J918" s="25" t="s">
        <v>59</v>
      </c>
      <c r="K918" s="25" t="s">
        <v>59</v>
      </c>
      <c r="L918" s="25" t="s">
        <v>59</v>
      </c>
      <c r="M918" s="25" t="s">
        <v>59</v>
      </c>
      <c r="N918" s="25" t="s">
        <v>59</v>
      </c>
      <c r="O918" s="25" t="s">
        <v>59</v>
      </c>
    </row>
    <row r="919" spans="2:15" ht="15.75" x14ac:dyDescent="0.25">
      <c r="B919" s="127" t="s">
        <v>75</v>
      </c>
      <c r="C919" s="128" t="s">
        <v>76</v>
      </c>
      <c r="D919" s="129"/>
      <c r="E919" s="143" t="s">
        <v>76</v>
      </c>
      <c r="F919" s="144"/>
      <c r="G919" s="25" t="s">
        <v>59</v>
      </c>
      <c r="H919" s="25" t="s">
        <v>59</v>
      </c>
      <c r="I919" s="25" t="s">
        <v>59</v>
      </c>
      <c r="J919" s="25" t="s">
        <v>59</v>
      </c>
      <c r="K919" s="25" t="s">
        <v>59</v>
      </c>
      <c r="L919" s="25" t="s">
        <v>59</v>
      </c>
      <c r="M919" s="25" t="s">
        <v>59</v>
      </c>
      <c r="N919" s="25">
        <v>1.1471</v>
      </c>
      <c r="O919" s="25">
        <v>3.557377049180328</v>
      </c>
    </row>
    <row r="920" spans="2:15" ht="15.75" x14ac:dyDescent="0.25">
      <c r="B920" s="127" t="s">
        <v>172</v>
      </c>
      <c r="C920" s="128" t="s">
        <v>76</v>
      </c>
      <c r="D920" s="129"/>
      <c r="E920" s="143" t="s">
        <v>76</v>
      </c>
      <c r="F920" s="144"/>
      <c r="G920" s="25" t="s">
        <v>59</v>
      </c>
      <c r="H920" s="25" t="s">
        <v>59</v>
      </c>
      <c r="I920" s="25" t="s">
        <v>59</v>
      </c>
      <c r="J920" s="25" t="s">
        <v>59</v>
      </c>
      <c r="K920" s="25" t="s">
        <v>59</v>
      </c>
      <c r="L920" s="25" t="s">
        <v>59</v>
      </c>
      <c r="M920" s="25" t="s">
        <v>59</v>
      </c>
      <c r="N920" s="25" t="s">
        <v>59</v>
      </c>
      <c r="O920" s="25" t="s">
        <v>59</v>
      </c>
    </row>
    <row r="921" spans="2:15" ht="16.5" thickBot="1" x14ac:dyDescent="0.3">
      <c r="B921" s="130" t="s">
        <v>173</v>
      </c>
      <c r="C921" s="131" t="s">
        <v>174</v>
      </c>
      <c r="D921" s="132"/>
      <c r="E921" s="133" t="s">
        <v>174</v>
      </c>
      <c r="F921" s="134"/>
      <c r="G921" s="119" t="s">
        <v>59</v>
      </c>
      <c r="H921" s="118">
        <v>0.30483634587200781</v>
      </c>
      <c r="I921" s="119">
        <v>0.36309999999999998</v>
      </c>
      <c r="J921" s="119">
        <v>0.95703955763504889</v>
      </c>
      <c r="K921" s="119">
        <v>0.97660000000000002</v>
      </c>
      <c r="L921" s="119" t="s">
        <v>59</v>
      </c>
      <c r="M921" s="119">
        <v>0.67</v>
      </c>
      <c r="N921" s="119">
        <v>0.89180000000000004</v>
      </c>
      <c r="O921" s="119">
        <v>0.86670000000000003</v>
      </c>
    </row>
    <row r="922" spans="2:15" ht="15.75" thickBot="1" x14ac:dyDescent="0.3"/>
    <row r="923" spans="2:15" x14ac:dyDescent="0.25">
      <c r="B923" s="201" t="s">
        <v>184</v>
      </c>
      <c r="C923" s="202"/>
      <c r="D923" s="202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3"/>
    </row>
    <row r="924" spans="2:15" ht="15" customHeight="1" x14ac:dyDescent="0.25">
      <c r="B924" s="135" t="s">
        <v>5</v>
      </c>
      <c r="C924" s="136"/>
      <c r="D924" s="137"/>
      <c r="E924" s="141" t="s">
        <v>46</v>
      </c>
      <c r="F924" s="137"/>
      <c r="G924" s="206" t="s">
        <v>49</v>
      </c>
      <c r="H924" s="206" t="s">
        <v>50</v>
      </c>
      <c r="I924" s="206" t="s">
        <v>51</v>
      </c>
      <c r="J924" s="206" t="s">
        <v>52</v>
      </c>
      <c r="K924" s="206" t="s">
        <v>53</v>
      </c>
      <c r="L924" s="206" t="s">
        <v>54</v>
      </c>
      <c r="M924" s="206" t="s">
        <v>55</v>
      </c>
      <c r="N924" s="206" t="s">
        <v>56</v>
      </c>
      <c r="O924" s="208" t="s">
        <v>57</v>
      </c>
    </row>
    <row r="925" spans="2:15" ht="15" customHeight="1" x14ac:dyDescent="0.25">
      <c r="B925" s="138"/>
      <c r="C925" s="139"/>
      <c r="D925" s="140"/>
      <c r="E925" s="142"/>
      <c r="F925" s="140"/>
      <c r="G925" s="207"/>
      <c r="H925" s="207"/>
      <c r="I925" s="207"/>
      <c r="J925" s="207"/>
      <c r="K925" s="207"/>
      <c r="L925" s="207"/>
      <c r="M925" s="207"/>
      <c r="N925" s="207"/>
      <c r="O925" s="209"/>
    </row>
    <row r="926" spans="2:15" ht="15.75" x14ac:dyDescent="0.25">
      <c r="B926" s="127" t="s">
        <v>67</v>
      </c>
      <c r="C926" s="128">
        <v>0.01</v>
      </c>
      <c r="D926" s="129"/>
      <c r="E926" s="143">
        <v>0.01</v>
      </c>
      <c r="F926" s="144"/>
      <c r="G926" s="25" t="s">
        <v>59</v>
      </c>
      <c r="H926" s="25" t="s">
        <v>59</v>
      </c>
      <c r="I926" s="25" t="s">
        <v>59</v>
      </c>
      <c r="J926" s="25" t="s">
        <v>59</v>
      </c>
      <c r="K926" s="25" t="s">
        <v>59</v>
      </c>
      <c r="L926" s="25" t="s">
        <v>59</v>
      </c>
      <c r="M926" s="25" t="s">
        <v>59</v>
      </c>
      <c r="N926" s="25" t="s">
        <v>59</v>
      </c>
      <c r="O926" s="25" t="s">
        <v>59</v>
      </c>
    </row>
    <row r="927" spans="2:15" ht="15.75" x14ac:dyDescent="0.25">
      <c r="B927" s="127" t="s">
        <v>68</v>
      </c>
      <c r="C927" s="128">
        <v>0.78</v>
      </c>
      <c r="D927" s="129"/>
      <c r="E927" s="143">
        <v>0.78</v>
      </c>
      <c r="F927" s="144"/>
      <c r="G927" s="25" t="s">
        <v>59</v>
      </c>
      <c r="H927" s="25" t="s">
        <v>59</v>
      </c>
      <c r="I927" s="25" t="s">
        <v>59</v>
      </c>
      <c r="J927" s="25" t="s">
        <v>59</v>
      </c>
      <c r="K927" s="25" t="s">
        <v>59</v>
      </c>
      <c r="L927" s="25" t="s">
        <v>59</v>
      </c>
      <c r="M927" s="25" t="s">
        <v>59</v>
      </c>
      <c r="N927" s="25" t="s">
        <v>59</v>
      </c>
      <c r="O927" s="25" t="s">
        <v>59</v>
      </c>
    </row>
    <row r="928" spans="2:15" ht="15.75" x14ac:dyDescent="0.25">
      <c r="B928" s="127" t="s">
        <v>66</v>
      </c>
      <c r="C928" s="128">
        <v>0.01</v>
      </c>
      <c r="D928" s="129"/>
      <c r="E928" s="143">
        <v>0.01</v>
      </c>
      <c r="F928" s="144"/>
      <c r="G928" s="25" t="s">
        <v>59</v>
      </c>
      <c r="H928" s="25" t="s">
        <v>59</v>
      </c>
      <c r="I928" s="25" t="s">
        <v>59</v>
      </c>
      <c r="J928" s="25" t="s">
        <v>59</v>
      </c>
      <c r="K928" s="25" t="s">
        <v>59</v>
      </c>
      <c r="L928" s="25" t="s">
        <v>59</v>
      </c>
      <c r="M928" s="25" t="s">
        <v>59</v>
      </c>
      <c r="N928" s="25" t="s">
        <v>59</v>
      </c>
      <c r="O928" s="25" t="s">
        <v>59</v>
      </c>
    </row>
    <row r="929" spans="2:15" ht="15.75" x14ac:dyDescent="0.25">
      <c r="B929" s="127" t="s">
        <v>75</v>
      </c>
      <c r="C929" s="128" t="s">
        <v>76</v>
      </c>
      <c r="D929" s="129"/>
      <c r="E929" s="143" t="s">
        <v>76</v>
      </c>
      <c r="F929" s="144"/>
      <c r="G929" s="25" t="s">
        <v>59</v>
      </c>
      <c r="H929" s="25" t="s">
        <v>59</v>
      </c>
      <c r="I929" s="25" t="s">
        <v>59</v>
      </c>
      <c r="J929" s="25" t="s">
        <v>59</v>
      </c>
      <c r="K929" s="25" t="s">
        <v>59</v>
      </c>
      <c r="L929" s="25" t="s">
        <v>59</v>
      </c>
      <c r="M929" s="25" t="s">
        <v>59</v>
      </c>
      <c r="N929" s="25" t="s">
        <v>59</v>
      </c>
      <c r="O929" s="25" t="s">
        <v>59</v>
      </c>
    </row>
    <row r="930" spans="2:15" ht="15.75" x14ac:dyDescent="0.25">
      <c r="B930" s="127" t="s">
        <v>172</v>
      </c>
      <c r="C930" s="128" t="s">
        <v>76</v>
      </c>
      <c r="D930" s="129"/>
      <c r="E930" s="143" t="s">
        <v>76</v>
      </c>
      <c r="F930" s="144"/>
      <c r="G930" s="25" t="s">
        <v>59</v>
      </c>
      <c r="H930" s="25" t="s">
        <v>59</v>
      </c>
      <c r="I930" s="25" t="s">
        <v>59</v>
      </c>
      <c r="J930" s="25" t="s">
        <v>59</v>
      </c>
      <c r="K930" s="25" t="s">
        <v>59</v>
      </c>
      <c r="L930" s="25" t="s">
        <v>59</v>
      </c>
      <c r="M930" s="25" t="s">
        <v>59</v>
      </c>
      <c r="N930" s="25" t="s">
        <v>59</v>
      </c>
      <c r="O930" s="25" t="s">
        <v>59</v>
      </c>
    </row>
    <row r="931" spans="2:15" ht="15.75" x14ac:dyDescent="0.25">
      <c r="B931" s="127" t="s">
        <v>173</v>
      </c>
      <c r="C931" s="128">
        <v>0.7</v>
      </c>
      <c r="D931" s="129"/>
      <c r="E931" s="143">
        <v>0.7</v>
      </c>
      <c r="F931" s="144"/>
      <c r="G931" s="25" t="s">
        <v>59</v>
      </c>
      <c r="H931" s="25" t="s">
        <v>59</v>
      </c>
      <c r="I931" s="25" t="s">
        <v>59</v>
      </c>
      <c r="J931" s="25" t="s">
        <v>59</v>
      </c>
      <c r="K931" s="25" t="s">
        <v>59</v>
      </c>
      <c r="L931" s="25" t="s">
        <v>59</v>
      </c>
      <c r="M931" s="25" t="s">
        <v>59</v>
      </c>
      <c r="N931" s="25" t="s">
        <v>59</v>
      </c>
      <c r="O931" s="25" t="s">
        <v>59</v>
      </c>
    </row>
    <row r="932" spans="2:15" ht="15.75" x14ac:dyDescent="0.25">
      <c r="B932" s="127" t="s">
        <v>185</v>
      </c>
      <c r="C932" s="128">
        <v>160</v>
      </c>
      <c r="D932" s="129"/>
      <c r="E932" s="179">
        <v>160</v>
      </c>
      <c r="F932" s="180"/>
      <c r="G932" s="25" t="s">
        <v>59</v>
      </c>
      <c r="H932" s="25" t="s">
        <v>59</v>
      </c>
      <c r="I932" s="25" t="s">
        <v>59</v>
      </c>
      <c r="J932" s="25" t="s">
        <v>59</v>
      </c>
      <c r="K932" s="25" t="s">
        <v>59</v>
      </c>
      <c r="L932" s="25" t="s">
        <v>59</v>
      </c>
      <c r="M932" s="25" t="s">
        <v>59</v>
      </c>
      <c r="N932" s="25" t="s">
        <v>59</v>
      </c>
      <c r="O932" s="25" t="s">
        <v>59</v>
      </c>
    </row>
    <row r="933" spans="2:15" ht="15.75" x14ac:dyDescent="0.25">
      <c r="B933" s="127" t="s">
        <v>186</v>
      </c>
      <c r="C933" s="128">
        <v>160</v>
      </c>
      <c r="D933" s="129"/>
      <c r="E933" s="179">
        <v>160</v>
      </c>
      <c r="F933" s="180"/>
      <c r="G933" s="25" t="s">
        <v>59</v>
      </c>
      <c r="H933" s="25" t="s">
        <v>59</v>
      </c>
      <c r="I933" s="25" t="s">
        <v>59</v>
      </c>
      <c r="J933" s="25" t="s">
        <v>59</v>
      </c>
      <c r="K933" s="25" t="s">
        <v>59</v>
      </c>
      <c r="L933" s="25" t="s">
        <v>59</v>
      </c>
      <c r="M933" s="25" t="s">
        <v>59</v>
      </c>
      <c r="N933" s="25" t="s">
        <v>59</v>
      </c>
      <c r="O933" s="25" t="s">
        <v>59</v>
      </c>
    </row>
    <row r="934" spans="2:15" ht="16.5" thickBot="1" x14ac:dyDescent="0.3">
      <c r="B934" s="130" t="s">
        <v>187</v>
      </c>
      <c r="C934" s="131">
        <v>32</v>
      </c>
      <c r="D934" s="132"/>
      <c r="E934" s="181">
        <v>32</v>
      </c>
      <c r="F934" s="182"/>
      <c r="G934" s="48" t="s">
        <v>59</v>
      </c>
      <c r="H934" s="48" t="s">
        <v>59</v>
      </c>
      <c r="I934" s="48" t="s">
        <v>59</v>
      </c>
      <c r="J934" s="48" t="s">
        <v>59</v>
      </c>
      <c r="K934" s="48" t="s">
        <v>59</v>
      </c>
      <c r="L934" s="48" t="s">
        <v>59</v>
      </c>
      <c r="M934" s="48" t="s">
        <v>59</v>
      </c>
      <c r="N934" s="48" t="s">
        <v>59</v>
      </c>
      <c r="O934" s="48" t="s">
        <v>59</v>
      </c>
    </row>
    <row r="935" spans="2:15" ht="15.75" thickBot="1" x14ac:dyDescent="0.3"/>
    <row r="936" spans="2:15" ht="52.5" customHeight="1" thickBot="1" x14ac:dyDescent="0.3">
      <c r="B936" s="167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9"/>
    </row>
    <row r="937" spans="2:15" x14ac:dyDescent="0.25">
      <c r="B937" s="170" t="s">
        <v>0</v>
      </c>
      <c r="C937" s="171"/>
      <c r="D937" s="171"/>
      <c r="E937" s="171"/>
      <c r="F937" s="171"/>
      <c r="G937" s="171"/>
      <c r="H937" s="171"/>
      <c r="I937" s="171"/>
      <c r="J937" s="171"/>
      <c r="K937" s="171"/>
      <c r="L937" s="171"/>
      <c r="M937" s="171"/>
      <c r="N937" s="171"/>
      <c r="O937" s="172"/>
    </row>
    <row r="938" spans="2:15" x14ac:dyDescent="0.25">
      <c r="B938" s="161" t="s">
        <v>188</v>
      </c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3"/>
    </row>
    <row r="939" spans="2:15" ht="15.75" thickBot="1" x14ac:dyDescent="0.3">
      <c r="B939" s="173" t="s">
        <v>189</v>
      </c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5"/>
    </row>
    <row r="940" spans="2:15" ht="19.5" thickBot="1" x14ac:dyDescent="0.3">
      <c r="B940" s="158" t="s">
        <v>2</v>
      </c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60"/>
    </row>
    <row r="941" spans="2:15" ht="15.75" thickBot="1" x14ac:dyDescent="0.3">
      <c r="B941" s="161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3"/>
    </row>
    <row r="942" spans="2:15" x14ac:dyDescent="0.25">
      <c r="B942" s="164" t="s">
        <v>190</v>
      </c>
      <c r="C942" s="165"/>
      <c r="D942" s="165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6"/>
    </row>
    <row r="943" spans="2:15" ht="15" customHeight="1" x14ac:dyDescent="0.25">
      <c r="B943" s="135" t="s">
        <v>5</v>
      </c>
      <c r="C943" s="136"/>
      <c r="D943" s="137"/>
      <c r="E943" s="141" t="s">
        <v>46</v>
      </c>
      <c r="F943" s="137"/>
      <c r="G943" s="152" t="s">
        <v>49</v>
      </c>
      <c r="H943" s="152" t="s">
        <v>50</v>
      </c>
      <c r="I943" s="152" t="s">
        <v>51</v>
      </c>
      <c r="J943" s="152" t="s">
        <v>52</v>
      </c>
      <c r="K943" s="152" t="s">
        <v>53</v>
      </c>
      <c r="L943" s="152" t="s">
        <v>54</v>
      </c>
      <c r="M943" s="152" t="s">
        <v>55</v>
      </c>
      <c r="N943" s="152" t="s">
        <v>56</v>
      </c>
      <c r="O943" s="184" t="s">
        <v>57</v>
      </c>
    </row>
    <row r="944" spans="2:15" x14ac:dyDescent="0.25">
      <c r="B944" s="138"/>
      <c r="C944" s="139"/>
      <c r="D944" s="140"/>
      <c r="E944" s="142"/>
      <c r="F944" s="140"/>
      <c r="G944" s="152"/>
      <c r="H944" s="152"/>
      <c r="I944" s="152"/>
      <c r="J944" s="152"/>
      <c r="K944" s="152"/>
      <c r="L944" s="152"/>
      <c r="M944" s="152"/>
      <c r="N944" s="152"/>
      <c r="O944" s="184"/>
    </row>
    <row r="945" spans="2:15" ht="15.75" x14ac:dyDescent="0.25">
      <c r="B945" s="127" t="s">
        <v>58</v>
      </c>
      <c r="C945" s="128">
        <v>0.95</v>
      </c>
      <c r="D945" s="129"/>
      <c r="E945" s="143">
        <v>0.95</v>
      </c>
      <c r="F945" s="144"/>
      <c r="G945" s="12">
        <f>86/86</f>
        <v>1</v>
      </c>
      <c r="H945" s="41">
        <v>0.99459459459459465</v>
      </c>
      <c r="I945" s="79">
        <v>0.98634812286689422</v>
      </c>
      <c r="J945" s="79">
        <v>0.87869822485207105</v>
      </c>
      <c r="K945" s="79">
        <v>0.97484276729559749</v>
      </c>
      <c r="L945" s="79">
        <v>0.58940000000000003</v>
      </c>
      <c r="M945" s="79">
        <v>0.77</v>
      </c>
      <c r="N945" s="79">
        <v>0.49380000000000002</v>
      </c>
      <c r="O945" s="79">
        <v>0.99378881987577639</v>
      </c>
    </row>
    <row r="946" spans="2:15" ht="15.75" x14ac:dyDescent="0.25">
      <c r="B946" s="127" t="s">
        <v>60</v>
      </c>
      <c r="C946" s="128">
        <v>1</v>
      </c>
      <c r="D946" s="129"/>
      <c r="E946" s="143">
        <v>1</v>
      </c>
      <c r="F946" s="144"/>
      <c r="G946" s="12" t="s">
        <v>59</v>
      </c>
      <c r="H946" s="41" t="s">
        <v>59</v>
      </c>
      <c r="I946" s="95">
        <v>1.7715000000000001</v>
      </c>
      <c r="J946" s="95">
        <v>1.137</v>
      </c>
      <c r="K946" s="95">
        <v>1.2883788819875777</v>
      </c>
      <c r="L946" s="95">
        <v>1.2822</v>
      </c>
      <c r="M946" s="95">
        <v>1.3091999999999999</v>
      </c>
      <c r="N946" s="95">
        <v>1.2461</v>
      </c>
      <c r="O946" s="95">
        <v>1.0356000000000001</v>
      </c>
    </row>
    <row r="947" spans="2:15" ht="15.75" x14ac:dyDescent="0.25">
      <c r="B947" s="127" t="s">
        <v>61</v>
      </c>
      <c r="C947" s="128">
        <v>1</v>
      </c>
      <c r="D947" s="129"/>
      <c r="E947" s="143">
        <v>1</v>
      </c>
      <c r="F947" s="144"/>
      <c r="G947" s="12" t="s">
        <v>59</v>
      </c>
      <c r="H947" s="42">
        <v>0.45888321167883211</v>
      </c>
      <c r="I947" s="93">
        <v>1.3453062200956938</v>
      </c>
      <c r="J947" s="93">
        <v>1.3363508771929826</v>
      </c>
      <c r="K947" s="12" t="s">
        <v>59</v>
      </c>
      <c r="L947" s="12">
        <v>1.0861000000000001</v>
      </c>
      <c r="M947" s="12">
        <v>1.0672999999999999</v>
      </c>
      <c r="N947" s="12">
        <v>1.5325486542443101</v>
      </c>
      <c r="O947" s="12">
        <v>1.4511966873706006</v>
      </c>
    </row>
    <row r="948" spans="2:15" ht="31.5" customHeight="1" x14ac:dyDescent="0.25">
      <c r="B948" s="127" t="s">
        <v>62</v>
      </c>
      <c r="C948" s="128" t="s">
        <v>63</v>
      </c>
      <c r="D948" s="129"/>
      <c r="E948" s="143" t="s">
        <v>63</v>
      </c>
      <c r="F948" s="144"/>
      <c r="G948" s="16">
        <v>0.95398925850386462</v>
      </c>
      <c r="H948" s="42">
        <v>0.94085677749360619</v>
      </c>
      <c r="I948" s="93">
        <v>0.94027303754266212</v>
      </c>
      <c r="J948" s="93">
        <v>0.93806265754411233</v>
      </c>
      <c r="K948" s="93">
        <v>0.9452054794520548</v>
      </c>
      <c r="L948" s="93">
        <v>0.95120000000000005</v>
      </c>
      <c r="M948" s="93">
        <v>0.95579915134370597</v>
      </c>
      <c r="N948" s="93">
        <v>0.96414342629482097</v>
      </c>
      <c r="O948" s="93">
        <v>0.95123495883470555</v>
      </c>
    </row>
    <row r="949" spans="2:15" ht="31.5" customHeight="1" x14ac:dyDescent="0.25">
      <c r="B949" s="127" t="s">
        <v>64</v>
      </c>
      <c r="C949" s="128" t="s">
        <v>65</v>
      </c>
      <c r="D949" s="129"/>
      <c r="E949" s="143" t="s">
        <v>65</v>
      </c>
      <c r="F949" s="144"/>
      <c r="G949" s="16">
        <v>0.76835913006320467</v>
      </c>
      <c r="H949" s="42">
        <v>0.64452441159307527</v>
      </c>
      <c r="I949" s="93">
        <v>0.68884381338742395</v>
      </c>
      <c r="J949" s="93">
        <v>0.81909071774363296</v>
      </c>
      <c r="K949" s="93">
        <v>0.86180986605684418</v>
      </c>
      <c r="L949" s="93">
        <v>0.81930000000000003</v>
      </c>
      <c r="M949" s="93">
        <v>0.89941640920013699</v>
      </c>
      <c r="N949" s="93">
        <v>0.89751875360646305</v>
      </c>
      <c r="O949" s="93">
        <v>0.77067558265316161</v>
      </c>
    </row>
    <row r="950" spans="2:15" ht="15.75" x14ac:dyDescent="0.25">
      <c r="B950" s="127" t="s">
        <v>66</v>
      </c>
      <c r="C950" s="128">
        <v>0.01</v>
      </c>
      <c r="D950" s="129"/>
      <c r="E950" s="143">
        <v>0.01</v>
      </c>
      <c r="F950" s="144"/>
      <c r="G950" s="12"/>
      <c r="H950" s="42">
        <v>3.8461538461538464E-2</v>
      </c>
      <c r="I950" s="93">
        <v>0</v>
      </c>
      <c r="J950" s="93">
        <v>5.905511811023622E-3</v>
      </c>
      <c r="K950" s="93">
        <v>1.3671875E-2</v>
      </c>
      <c r="L950" s="93">
        <v>2.4899999999999999E-2</v>
      </c>
      <c r="M950" s="93">
        <v>1.15E-2</v>
      </c>
      <c r="N950" s="93">
        <v>5.7915057915057903E-3</v>
      </c>
      <c r="O950" s="93">
        <v>3.875968992248062E-3</v>
      </c>
    </row>
    <row r="951" spans="2:15" ht="15.75" x14ac:dyDescent="0.25">
      <c r="B951" s="127" t="s">
        <v>67</v>
      </c>
      <c r="C951" s="128">
        <v>0.04</v>
      </c>
      <c r="D951" s="129"/>
      <c r="E951" s="143">
        <v>0.04</v>
      </c>
      <c r="F951" s="144"/>
      <c r="G951" s="16">
        <v>9.9647952985116181E-2</v>
      </c>
      <c r="H951" s="42">
        <v>5.0478841345473419E-3</v>
      </c>
      <c r="I951" s="93">
        <v>7.5988589415699392E-3</v>
      </c>
      <c r="J951" s="93">
        <v>7.1780897955064397E-3</v>
      </c>
      <c r="K951" s="93">
        <v>8.6909030465651942E-3</v>
      </c>
      <c r="L951" s="93">
        <v>8.6999999999999994E-3</v>
      </c>
      <c r="M951" s="93">
        <v>7.5610384138205498E-3</v>
      </c>
      <c r="N951" s="93">
        <v>6.4001691053855404E-3</v>
      </c>
      <c r="O951" s="93">
        <v>7.540510187710573E-3</v>
      </c>
    </row>
    <row r="952" spans="2:15" ht="34.5" customHeight="1" x14ac:dyDescent="0.25">
      <c r="B952" s="127" t="s">
        <v>68</v>
      </c>
      <c r="C952" s="128" t="s">
        <v>69</v>
      </c>
      <c r="D952" s="129"/>
      <c r="E952" s="143" t="s">
        <v>69</v>
      </c>
      <c r="F952" s="144"/>
      <c r="G952" s="16">
        <v>0.64224932947261371</v>
      </c>
      <c r="H952" s="42">
        <v>0.18691588785046728</v>
      </c>
      <c r="I952" s="93">
        <v>0.43042071197411003</v>
      </c>
      <c r="J952" s="93">
        <v>0.36906854130052724</v>
      </c>
      <c r="K952" s="93">
        <v>0.34426229508196721</v>
      </c>
      <c r="L952" s="93">
        <v>0.30609999999999998</v>
      </c>
      <c r="M952" s="93">
        <v>0.31424148606811098</v>
      </c>
      <c r="N952" s="93">
        <v>0.4</v>
      </c>
      <c r="O952" s="93">
        <v>0.28085106382978725</v>
      </c>
    </row>
    <row r="953" spans="2:15" ht="16.5" thickBot="1" x14ac:dyDescent="0.3">
      <c r="B953" s="130" t="s">
        <v>70</v>
      </c>
      <c r="C953" s="131">
        <v>0.5</v>
      </c>
      <c r="D953" s="132"/>
      <c r="E953" s="133">
        <v>0.5</v>
      </c>
      <c r="F953" s="134"/>
      <c r="G953" s="19">
        <v>0.37</v>
      </c>
      <c r="H953" s="68">
        <v>0.48099999999999998</v>
      </c>
      <c r="I953" s="93">
        <v>0.40699999999999997</v>
      </c>
      <c r="J953" s="93">
        <v>0.222</v>
      </c>
      <c r="K953" s="93">
        <v>0.35</v>
      </c>
      <c r="L953" s="93">
        <v>0.35</v>
      </c>
      <c r="M953" s="93">
        <v>0.27500000000000002</v>
      </c>
      <c r="N953" s="93">
        <v>0.25</v>
      </c>
      <c r="O953" s="93">
        <v>0.17499999999999999</v>
      </c>
    </row>
    <row r="954" spans="2:15" ht="16.5" thickBot="1" x14ac:dyDescent="0.3">
      <c r="B954" s="176" t="s">
        <v>73</v>
      </c>
      <c r="C954" s="177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8"/>
    </row>
    <row r="955" spans="2:15" ht="15.75" x14ac:dyDescent="0.25">
      <c r="B955" s="153" t="s">
        <v>74</v>
      </c>
      <c r="C955" s="154">
        <v>1</v>
      </c>
      <c r="D955" s="155"/>
      <c r="E955" s="156">
        <v>1</v>
      </c>
      <c r="F955" s="157"/>
      <c r="G955" s="69" t="s">
        <v>59</v>
      </c>
      <c r="H955" s="70" t="s">
        <v>59</v>
      </c>
      <c r="I955" s="94">
        <v>0.58333333333333337</v>
      </c>
      <c r="J955" s="69" t="s">
        <v>59</v>
      </c>
      <c r="K955" s="94">
        <v>0.54310045185957589</v>
      </c>
      <c r="L955" s="94">
        <v>0.46839999999999998</v>
      </c>
      <c r="M955" s="94">
        <v>0.4254</v>
      </c>
      <c r="N955" s="94">
        <v>0.38469999999999999</v>
      </c>
      <c r="O955" s="94">
        <v>0.38269999999999998</v>
      </c>
    </row>
    <row r="956" spans="2:15" ht="15.75" x14ac:dyDescent="0.25">
      <c r="B956" s="127" t="s">
        <v>75</v>
      </c>
      <c r="C956" s="128" t="s">
        <v>76</v>
      </c>
      <c r="D956" s="129"/>
      <c r="E956" s="143" t="s">
        <v>76</v>
      </c>
      <c r="F956" s="144"/>
      <c r="G956" s="23" t="s">
        <v>59</v>
      </c>
      <c r="H956" s="54">
        <v>1</v>
      </c>
      <c r="I956" s="96">
        <v>1</v>
      </c>
      <c r="J956" s="23" t="s">
        <v>59</v>
      </c>
      <c r="K956" s="96">
        <v>1</v>
      </c>
      <c r="L956" s="96">
        <v>1</v>
      </c>
      <c r="M956" s="96">
        <v>1</v>
      </c>
      <c r="N956" s="96">
        <v>1</v>
      </c>
      <c r="O956" s="96">
        <v>0.98839999999999995</v>
      </c>
    </row>
    <row r="957" spans="2:15" ht="16.5" thickBot="1" x14ac:dyDescent="0.3">
      <c r="B957" s="130" t="s">
        <v>77</v>
      </c>
      <c r="C957" s="131">
        <v>1</v>
      </c>
      <c r="D957" s="132"/>
      <c r="E957" s="133">
        <v>1</v>
      </c>
      <c r="F957" s="134"/>
      <c r="G957" s="27" t="s">
        <v>59</v>
      </c>
      <c r="H957" s="55">
        <v>15.316129570730343</v>
      </c>
      <c r="I957" s="97">
        <v>2.9618406398337327</v>
      </c>
      <c r="J957" s="27" t="s">
        <v>59</v>
      </c>
      <c r="K957" s="97">
        <v>4.7135779950474062</v>
      </c>
      <c r="L957" s="97">
        <v>2.7976999999999999</v>
      </c>
      <c r="M957" s="97">
        <v>4.1475999999999997</v>
      </c>
      <c r="N957" s="97">
        <v>2.8553999999999999</v>
      </c>
      <c r="O957" s="97">
        <v>6.1824000000000003</v>
      </c>
    </row>
    <row r="958" spans="2:15" ht="15.75" thickBot="1" x14ac:dyDescent="0.3"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</row>
    <row r="959" spans="2:15" x14ac:dyDescent="0.25">
      <c r="B959" s="164" t="s">
        <v>191</v>
      </c>
      <c r="C959" s="165"/>
      <c r="D959" s="165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6"/>
    </row>
    <row r="960" spans="2:15" ht="15" customHeight="1" x14ac:dyDescent="0.25">
      <c r="B960" s="135" t="s">
        <v>5</v>
      </c>
      <c r="C960" s="136"/>
      <c r="D960" s="137"/>
      <c r="E960" s="141" t="s">
        <v>46</v>
      </c>
      <c r="F960" s="137"/>
      <c r="G960" s="152" t="s">
        <v>49</v>
      </c>
      <c r="H960" s="152" t="s">
        <v>50</v>
      </c>
      <c r="I960" s="152" t="s">
        <v>51</v>
      </c>
      <c r="J960" s="152" t="s">
        <v>52</v>
      </c>
      <c r="K960" s="152" t="s">
        <v>53</v>
      </c>
      <c r="L960" s="152" t="s">
        <v>54</v>
      </c>
      <c r="M960" s="152" t="s">
        <v>55</v>
      </c>
      <c r="N960" s="152" t="s">
        <v>56</v>
      </c>
      <c r="O960" s="184" t="s">
        <v>57</v>
      </c>
    </row>
    <row r="961" spans="2:15" x14ac:dyDescent="0.25">
      <c r="B961" s="138"/>
      <c r="C961" s="139"/>
      <c r="D961" s="140"/>
      <c r="E961" s="142"/>
      <c r="F961" s="140"/>
      <c r="G961" s="152"/>
      <c r="H961" s="152"/>
      <c r="I961" s="152"/>
      <c r="J961" s="152"/>
      <c r="K961" s="152"/>
      <c r="L961" s="152"/>
      <c r="M961" s="152"/>
      <c r="N961" s="152"/>
      <c r="O961" s="184"/>
    </row>
    <row r="962" spans="2:15" ht="15.75" x14ac:dyDescent="0.25">
      <c r="B962" s="127" t="s">
        <v>58</v>
      </c>
      <c r="C962" s="128">
        <v>0.95</v>
      </c>
      <c r="D962" s="129"/>
      <c r="E962" s="143">
        <v>0.95</v>
      </c>
      <c r="F962" s="144"/>
      <c r="G962" s="12">
        <f>87/92</f>
        <v>0.94565217391304346</v>
      </c>
      <c r="H962" s="41">
        <v>0.90291262135922334</v>
      </c>
      <c r="I962" s="79">
        <v>0.72187500000000004</v>
      </c>
      <c r="J962" s="79">
        <v>0.859375</v>
      </c>
      <c r="K962" s="79">
        <v>0.65384615384615385</v>
      </c>
      <c r="L962" s="79">
        <v>0.73819999999999997</v>
      </c>
      <c r="M962" s="79">
        <v>0.89473684210526316</v>
      </c>
      <c r="N962" s="79">
        <v>0.50219999999999998</v>
      </c>
      <c r="O962" s="79">
        <v>0.9856459330143541</v>
      </c>
    </row>
    <row r="963" spans="2:15" ht="15.75" x14ac:dyDescent="0.25">
      <c r="B963" s="127" t="s">
        <v>60</v>
      </c>
      <c r="C963" s="128">
        <v>1</v>
      </c>
      <c r="D963" s="129"/>
      <c r="E963" s="143">
        <v>1</v>
      </c>
      <c r="F963" s="144"/>
      <c r="G963" s="12" t="s">
        <v>59</v>
      </c>
      <c r="H963" s="41"/>
      <c r="I963" s="98">
        <v>1.2718</v>
      </c>
      <c r="J963" s="98">
        <v>0.9375</v>
      </c>
      <c r="K963" s="98" t="s">
        <v>59</v>
      </c>
      <c r="L963" s="98">
        <v>0.67469999999999997</v>
      </c>
      <c r="M963" s="98">
        <v>0.8256</v>
      </c>
      <c r="N963" s="98">
        <v>0.79339999999999999</v>
      </c>
      <c r="O963" s="98">
        <v>0.73319999999999996</v>
      </c>
    </row>
    <row r="964" spans="2:15" ht="15.75" x14ac:dyDescent="0.25">
      <c r="B964" s="127" t="s">
        <v>61</v>
      </c>
      <c r="C964" s="128">
        <v>1</v>
      </c>
      <c r="D964" s="129"/>
      <c r="E964" s="143">
        <v>1</v>
      </c>
      <c r="F964" s="144"/>
      <c r="G964" s="12" t="s">
        <v>59</v>
      </c>
      <c r="H964" s="42">
        <v>0.48937453183520602</v>
      </c>
      <c r="I964" s="93">
        <v>1.23025677830941</v>
      </c>
      <c r="J964" s="93">
        <v>1.0677840000000001</v>
      </c>
      <c r="K964" s="93">
        <v>1.3782944038929443</v>
      </c>
      <c r="L964" s="93">
        <v>1.1763999999999999</v>
      </c>
      <c r="M964" s="93">
        <v>1.2231000000000001</v>
      </c>
      <c r="N964" s="93">
        <v>1.5448223844282201</v>
      </c>
      <c r="O964" s="93">
        <v>1.7996958637469587</v>
      </c>
    </row>
    <row r="965" spans="2:15" ht="31.5" customHeight="1" x14ac:dyDescent="0.25">
      <c r="B965" s="127" t="s">
        <v>62</v>
      </c>
      <c r="C965" s="128" t="s">
        <v>63</v>
      </c>
      <c r="D965" s="129"/>
      <c r="E965" s="143" t="s">
        <v>63</v>
      </c>
      <c r="F965" s="144"/>
      <c r="G965" s="16">
        <v>0.94805557193166579</v>
      </c>
      <c r="H965" s="41">
        <v>0.9263470093919921</v>
      </c>
      <c r="I965" s="93">
        <v>0.94046008119079838</v>
      </c>
      <c r="J965" s="93">
        <v>0.94380905022376926</v>
      </c>
      <c r="K965" s="93">
        <v>0.92944162436548228</v>
      </c>
      <c r="L965" s="93">
        <v>0.94520000000000004</v>
      </c>
      <c r="M965" s="93">
        <v>0.94000827472072801</v>
      </c>
      <c r="N965" s="93">
        <v>0.94129657988769799</v>
      </c>
      <c r="O965" s="93">
        <v>0.91966614501825772</v>
      </c>
    </row>
    <row r="966" spans="2:15" ht="31.5" customHeight="1" x14ac:dyDescent="0.25">
      <c r="B966" s="127" t="s">
        <v>64</v>
      </c>
      <c r="C966" s="128" t="s">
        <v>65</v>
      </c>
      <c r="D966" s="129"/>
      <c r="E966" s="143" t="s">
        <v>65</v>
      </c>
      <c r="F966" s="144"/>
      <c r="G966" s="16">
        <v>0.7887519078527474</v>
      </c>
      <c r="H966" s="41">
        <v>0.66835541699142631</v>
      </c>
      <c r="I966" s="93">
        <v>0.68195238973980443</v>
      </c>
      <c r="J966" s="93">
        <v>0.70949086027057728</v>
      </c>
      <c r="K966" s="93">
        <v>0.833658486497587</v>
      </c>
      <c r="L966" s="93">
        <v>0.75729999999999997</v>
      </c>
      <c r="M966" s="93">
        <v>0.901500819775508</v>
      </c>
      <c r="N966" s="93">
        <v>0.85577737447065905</v>
      </c>
      <c r="O966" s="93">
        <v>0.68979591836734699</v>
      </c>
    </row>
    <row r="967" spans="2:15" ht="15.75" x14ac:dyDescent="0.25">
      <c r="B967" s="127" t="s">
        <v>66</v>
      </c>
      <c r="C967" s="128">
        <v>0.01</v>
      </c>
      <c r="D967" s="129"/>
      <c r="E967" s="143">
        <v>0.01</v>
      </c>
      <c r="F967" s="144"/>
      <c r="G967" s="12" t="s">
        <v>59</v>
      </c>
      <c r="H967" s="42">
        <v>4.2682926829268296E-2</v>
      </c>
      <c r="I967" s="93">
        <v>0</v>
      </c>
      <c r="J967" s="93">
        <v>1.098901098901099E-2</v>
      </c>
      <c r="K967" s="93">
        <v>1.098901098901099E-2</v>
      </c>
      <c r="L967" s="93">
        <v>1.2800000000000001E-2</v>
      </c>
      <c r="M967" s="93">
        <v>5.4999999999999997E-3</v>
      </c>
      <c r="N967" s="93">
        <v>5.4945054945054897E-3</v>
      </c>
      <c r="O967" s="93">
        <v>9.0909090909090905E-3</v>
      </c>
    </row>
    <row r="968" spans="2:15" ht="15.75" x14ac:dyDescent="0.25">
      <c r="B968" s="127" t="s">
        <v>67</v>
      </c>
      <c r="C968" s="128">
        <v>0.04</v>
      </c>
      <c r="D968" s="129"/>
      <c r="E968" s="143">
        <v>0.04</v>
      </c>
      <c r="F968" s="144"/>
      <c r="G968" s="16">
        <v>7.693205917080799E-2</v>
      </c>
      <c r="H968" s="41">
        <v>4.470921590486808E-3</v>
      </c>
      <c r="I968" s="93">
        <v>5.019490575105463E-3</v>
      </c>
      <c r="J968" s="93">
        <v>4.3778668060152123E-3</v>
      </c>
      <c r="K968" s="93">
        <v>6.4903438929357956E-3</v>
      </c>
      <c r="L968" s="117">
        <v>4.5999999999999999E-3</v>
      </c>
      <c r="M968" s="117">
        <v>0.43073047858942098</v>
      </c>
      <c r="N968" s="117">
        <v>5.41993024984278E-3</v>
      </c>
      <c r="O968" s="117">
        <v>6.5103356762248347E-3</v>
      </c>
    </row>
    <row r="969" spans="2:15" ht="33" customHeight="1" x14ac:dyDescent="0.25">
      <c r="B969" s="127" t="s">
        <v>68</v>
      </c>
      <c r="C969" s="128" t="s">
        <v>69</v>
      </c>
      <c r="D969" s="129"/>
      <c r="E969" s="143" t="s">
        <v>69</v>
      </c>
      <c r="F969" s="144"/>
      <c r="G969" s="16">
        <v>0.73946312784676693</v>
      </c>
      <c r="H969" s="41">
        <v>0.36363636363636365</v>
      </c>
      <c r="I969" s="93">
        <v>0.33404255319148934</v>
      </c>
      <c r="J969" s="93">
        <v>0.34217506631299732</v>
      </c>
      <c r="K969" s="93">
        <v>0.39477977161500816</v>
      </c>
      <c r="L969" s="93">
        <v>0.19070000000000001</v>
      </c>
      <c r="M969" s="93">
        <v>4.5030738867085597E-3</v>
      </c>
      <c r="N969" s="93">
        <v>0.38185654008438802</v>
      </c>
      <c r="O969" s="93">
        <v>0.2643312101910828</v>
      </c>
    </row>
    <row r="970" spans="2:15" ht="16.5" thickBot="1" x14ac:dyDescent="0.3">
      <c r="B970" s="130" t="s">
        <v>70</v>
      </c>
      <c r="C970" s="131">
        <v>0.5</v>
      </c>
      <c r="D970" s="132"/>
      <c r="E970" s="133">
        <v>0.5</v>
      </c>
      <c r="F970" s="134"/>
      <c r="G970" s="19">
        <v>0.37</v>
      </c>
      <c r="H970" s="68">
        <v>0.63</v>
      </c>
      <c r="I970" s="79">
        <v>0.48099999999999998</v>
      </c>
      <c r="J970" s="79">
        <v>0.33300000000000002</v>
      </c>
      <c r="K970" s="79">
        <v>0.375</v>
      </c>
      <c r="L970" s="79">
        <v>0.375</v>
      </c>
      <c r="M970" s="79">
        <v>0.35</v>
      </c>
      <c r="N970" s="79">
        <v>0.2</v>
      </c>
      <c r="O970" s="79">
        <v>0.25</v>
      </c>
    </row>
    <row r="971" spans="2:15" ht="16.5" thickBot="1" x14ac:dyDescent="0.3">
      <c r="B971" s="176" t="s">
        <v>73</v>
      </c>
      <c r="C971" s="177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8"/>
    </row>
    <row r="972" spans="2:15" ht="15.75" x14ac:dyDescent="0.25">
      <c r="B972" s="153" t="s">
        <v>74</v>
      </c>
      <c r="C972" s="154">
        <v>1</v>
      </c>
      <c r="D972" s="155"/>
      <c r="E972" s="156">
        <v>1</v>
      </c>
      <c r="F972" s="157"/>
      <c r="G972" s="69" t="s">
        <v>59</v>
      </c>
      <c r="H972" s="70" t="s">
        <v>59</v>
      </c>
      <c r="I972" s="70" t="s">
        <v>59</v>
      </c>
      <c r="J972" s="70" t="s">
        <v>59</v>
      </c>
      <c r="K972" s="93">
        <v>1.4484126984126984</v>
      </c>
      <c r="L972" s="93">
        <v>1.4187000000000001</v>
      </c>
      <c r="M972" s="93">
        <v>0.98070000000000002</v>
      </c>
      <c r="N972" s="93">
        <v>1.5377000000000001</v>
      </c>
      <c r="O972" s="93">
        <v>0.54669999999999996</v>
      </c>
    </row>
    <row r="973" spans="2:15" ht="15.75" x14ac:dyDescent="0.25">
      <c r="B973" s="127" t="s">
        <v>75</v>
      </c>
      <c r="C973" s="128" t="s">
        <v>76</v>
      </c>
      <c r="D973" s="129"/>
      <c r="E973" s="143" t="s">
        <v>76</v>
      </c>
      <c r="F973" s="144"/>
      <c r="G973" s="23" t="s">
        <v>59</v>
      </c>
      <c r="H973" s="53" t="s">
        <v>59</v>
      </c>
      <c r="I973" s="53" t="s">
        <v>59</v>
      </c>
      <c r="J973" s="53" t="s">
        <v>59</v>
      </c>
      <c r="K973" s="93">
        <v>1</v>
      </c>
      <c r="L973" s="93">
        <v>1</v>
      </c>
      <c r="M973" s="93">
        <v>1</v>
      </c>
      <c r="N973" s="93">
        <v>1</v>
      </c>
      <c r="O973" s="93">
        <v>0.94589999999999996</v>
      </c>
    </row>
    <row r="974" spans="2:15" ht="16.5" thickBot="1" x14ac:dyDescent="0.3">
      <c r="B974" s="130" t="s">
        <v>77</v>
      </c>
      <c r="C974" s="131">
        <v>1</v>
      </c>
      <c r="D974" s="132"/>
      <c r="E974" s="133">
        <v>1</v>
      </c>
      <c r="F974" s="134"/>
      <c r="G974" s="27" t="s">
        <v>59</v>
      </c>
      <c r="H974" s="56">
        <v>23.054333634195594</v>
      </c>
      <c r="I974" s="110" t="s">
        <v>59</v>
      </c>
      <c r="J974" s="110" t="s">
        <v>59</v>
      </c>
      <c r="K974" s="93">
        <v>0.91549389788293889</v>
      </c>
      <c r="L974" s="93">
        <v>0.93469999999999998</v>
      </c>
      <c r="M974" s="93">
        <v>9.9868000000000006</v>
      </c>
      <c r="N974" s="93">
        <v>0.94110000000000005</v>
      </c>
      <c r="O974" s="93">
        <v>4.2259000000000002</v>
      </c>
    </row>
    <row r="975" spans="2:15" ht="15.75" thickBot="1" x14ac:dyDescent="0.3"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</row>
    <row r="976" spans="2:15" ht="15.75" thickBot="1" x14ac:dyDescent="0.3">
      <c r="B976" s="164" t="s">
        <v>192</v>
      </c>
      <c r="C976" s="165"/>
      <c r="D976" s="165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6"/>
    </row>
    <row r="977" spans="1:15" ht="15" customHeight="1" x14ac:dyDescent="0.25">
      <c r="A977" s="57"/>
      <c r="B977" s="187" t="s">
        <v>5</v>
      </c>
      <c r="C977" s="188"/>
      <c r="D977" s="189"/>
      <c r="E977" s="199" t="s">
        <v>46</v>
      </c>
      <c r="F977" s="189"/>
      <c r="G977" s="194" t="s">
        <v>49</v>
      </c>
      <c r="H977" s="194" t="s">
        <v>50</v>
      </c>
      <c r="I977" s="194" t="s">
        <v>51</v>
      </c>
      <c r="J977" s="194" t="s">
        <v>52</v>
      </c>
      <c r="K977" s="194" t="s">
        <v>53</v>
      </c>
      <c r="L977" s="194" t="s">
        <v>54</v>
      </c>
      <c r="M977" s="194" t="s">
        <v>55</v>
      </c>
      <c r="N977" s="194" t="s">
        <v>56</v>
      </c>
      <c r="O977" s="200" t="s">
        <v>57</v>
      </c>
    </row>
    <row r="978" spans="1:15" x14ac:dyDescent="0.25">
      <c r="A978" s="57"/>
      <c r="B978" s="138"/>
      <c r="C978" s="139"/>
      <c r="D978" s="140"/>
      <c r="E978" s="142"/>
      <c r="F978" s="140"/>
      <c r="G978" s="152"/>
      <c r="H978" s="152"/>
      <c r="I978" s="152"/>
      <c r="J978" s="152"/>
      <c r="K978" s="152"/>
      <c r="L978" s="152"/>
      <c r="M978" s="152"/>
      <c r="N978" s="152"/>
      <c r="O978" s="184"/>
    </row>
    <row r="979" spans="1:15" ht="15.75" x14ac:dyDescent="0.25">
      <c r="A979" s="57"/>
      <c r="B979" s="127" t="s">
        <v>79</v>
      </c>
      <c r="C979" s="128">
        <v>1</v>
      </c>
      <c r="D979" s="129"/>
      <c r="E979" s="185">
        <v>1</v>
      </c>
      <c r="F979" s="186"/>
      <c r="G979" s="30">
        <v>0.96150000000000002</v>
      </c>
      <c r="H979" s="30">
        <v>0.97</v>
      </c>
      <c r="I979" s="59">
        <v>0.87809999999999999</v>
      </c>
      <c r="J979" s="59">
        <v>0.9818786513347183</v>
      </c>
      <c r="K979" s="59">
        <v>0.98282092350964922</v>
      </c>
      <c r="L979" s="59">
        <v>0.98399999999999999</v>
      </c>
      <c r="M979" s="59">
        <v>0.98350463629946916</v>
      </c>
      <c r="N979" s="59">
        <v>0.98400886789724806</v>
      </c>
      <c r="O979" s="59">
        <v>0.98397786925488118</v>
      </c>
    </row>
    <row r="980" spans="1:15" ht="15.75" x14ac:dyDescent="0.25">
      <c r="A980" s="57"/>
      <c r="B980" s="127" t="s">
        <v>80</v>
      </c>
      <c r="C980" s="128">
        <v>1</v>
      </c>
      <c r="D980" s="129"/>
      <c r="E980" s="185">
        <v>1</v>
      </c>
      <c r="F980" s="186"/>
      <c r="G980" s="30" t="s">
        <v>59</v>
      </c>
      <c r="H980" s="30">
        <v>1</v>
      </c>
      <c r="I980" s="59">
        <v>1.9912000000000001</v>
      </c>
      <c r="J980" s="59">
        <v>0.68710532970223648</v>
      </c>
      <c r="K980" s="59">
        <v>6.5304044008658728</v>
      </c>
      <c r="L980" s="59">
        <v>4.5919999999999996</v>
      </c>
      <c r="M980" s="59">
        <v>1.8106</v>
      </c>
      <c r="N980" s="59">
        <v>2.9228000000000001</v>
      </c>
      <c r="O980" s="59">
        <v>3.2665403587099635</v>
      </c>
    </row>
    <row r="981" spans="1:15" ht="15.75" x14ac:dyDescent="0.25">
      <c r="A981" s="57"/>
      <c r="B981" s="127" t="s">
        <v>81</v>
      </c>
      <c r="C981" s="128">
        <v>1</v>
      </c>
      <c r="D981" s="129"/>
      <c r="E981" s="185">
        <v>1</v>
      </c>
      <c r="F981" s="186"/>
      <c r="G981" s="30" t="s">
        <v>59</v>
      </c>
      <c r="H981" s="30">
        <v>3.13</v>
      </c>
      <c r="I981" s="59">
        <v>1.4719</v>
      </c>
      <c r="J981" s="59">
        <v>2.0030921706824563</v>
      </c>
      <c r="K981" s="59">
        <v>0.97333984143026497</v>
      </c>
      <c r="L981" s="59">
        <v>1.0228999999999999</v>
      </c>
      <c r="M981" s="59">
        <v>0.97540000000000004</v>
      </c>
      <c r="N981" s="59">
        <v>1.0630999999999999</v>
      </c>
      <c r="O981" s="59">
        <v>1.0016432395137671</v>
      </c>
    </row>
    <row r="982" spans="1:15" ht="15.75" x14ac:dyDescent="0.25">
      <c r="A982" s="57"/>
      <c r="B982" s="127" t="s">
        <v>66</v>
      </c>
      <c r="C982" s="128">
        <v>0.01</v>
      </c>
      <c r="D982" s="129"/>
      <c r="E982" s="185">
        <v>0.01</v>
      </c>
      <c r="F982" s="186"/>
      <c r="G982" s="30" t="s">
        <v>59</v>
      </c>
      <c r="H982" s="30">
        <v>2.14</v>
      </c>
      <c r="I982" s="59">
        <v>1.2516</v>
      </c>
      <c r="J982" s="59">
        <v>0.87307692307692308</v>
      </c>
      <c r="K982" s="59">
        <v>0.96773932422653552</v>
      </c>
      <c r="L982" s="59">
        <v>1.0395000000000001</v>
      </c>
      <c r="M982" s="59">
        <v>0.99229999999999996</v>
      </c>
      <c r="N982" s="59">
        <v>1.1960999999999999</v>
      </c>
      <c r="O982" s="59">
        <v>1.1618776495465157</v>
      </c>
    </row>
    <row r="983" spans="1:15" ht="15.75" x14ac:dyDescent="0.25">
      <c r="A983" s="57"/>
      <c r="B983" s="127" t="s">
        <v>82</v>
      </c>
      <c r="C983" s="128">
        <v>1</v>
      </c>
      <c r="D983" s="129"/>
      <c r="E983" s="185">
        <v>1</v>
      </c>
      <c r="F983" s="186"/>
      <c r="G983" s="30" t="s">
        <v>59</v>
      </c>
      <c r="H983" s="30">
        <v>2.3400000000000001E-2</v>
      </c>
      <c r="I983" s="59">
        <v>0</v>
      </c>
      <c r="J983" s="59">
        <v>1.3539651837524178E-2</v>
      </c>
      <c r="K983" s="59">
        <v>3.0275229357798167E-2</v>
      </c>
      <c r="L983" s="59">
        <v>8.8999999999999999E-3</v>
      </c>
      <c r="M983" s="59">
        <v>5.4999999999999997E-3</v>
      </c>
      <c r="N983" s="59">
        <v>0</v>
      </c>
      <c r="O983" s="59">
        <v>1.0185185185185186E-2</v>
      </c>
    </row>
    <row r="984" spans="1:15" ht="15.75" x14ac:dyDescent="0.25">
      <c r="A984" s="57"/>
      <c r="B984" s="127" t="s">
        <v>75</v>
      </c>
      <c r="C984" s="128" t="s">
        <v>83</v>
      </c>
      <c r="D984" s="129"/>
      <c r="E984" s="192" t="s">
        <v>83</v>
      </c>
      <c r="F984" s="193"/>
      <c r="G984" s="30" t="s">
        <v>59</v>
      </c>
      <c r="H984" s="30">
        <v>1.66</v>
      </c>
      <c r="I984" s="59">
        <v>1.3267</v>
      </c>
      <c r="J984" s="59">
        <v>1.9657690147506579</v>
      </c>
      <c r="K984" s="59">
        <v>1.1322346710599833</v>
      </c>
      <c r="L984" s="59">
        <v>1.2118</v>
      </c>
      <c r="M984" s="59">
        <v>1.0623</v>
      </c>
      <c r="N984" s="59">
        <v>1.1066677548355506</v>
      </c>
      <c r="O984" s="59">
        <v>1.2175783838532594</v>
      </c>
    </row>
    <row r="985" spans="1:15" ht="15.75" x14ac:dyDescent="0.25">
      <c r="A985" s="57"/>
      <c r="B985" s="127" t="s">
        <v>84</v>
      </c>
      <c r="C985" s="128">
        <v>0.45</v>
      </c>
      <c r="D985" s="129"/>
      <c r="E985" s="185">
        <v>0.45</v>
      </c>
      <c r="F985" s="186"/>
      <c r="G985" s="30">
        <v>0.99129999999999996</v>
      </c>
      <c r="H985" s="30">
        <v>0.65849999999999997</v>
      </c>
      <c r="I985" s="59">
        <v>0.62</v>
      </c>
      <c r="J985" s="59">
        <v>0.64516129032258063</v>
      </c>
      <c r="K985" s="59">
        <v>0.59433962264150941</v>
      </c>
      <c r="L985" s="59">
        <v>0.63109999999999999</v>
      </c>
      <c r="M985" s="59">
        <v>0.57731958762886593</v>
      </c>
      <c r="N985" s="59">
        <v>0.65263157894736845</v>
      </c>
      <c r="O985" s="59">
        <v>0.75531914893617025</v>
      </c>
    </row>
    <row r="986" spans="1:15" ht="15.75" x14ac:dyDescent="0.25">
      <c r="A986" s="57"/>
      <c r="B986" s="127" t="s">
        <v>85</v>
      </c>
      <c r="C986" s="128">
        <v>0.6</v>
      </c>
      <c r="D986" s="129"/>
      <c r="E986" s="185">
        <v>0.6</v>
      </c>
      <c r="F986" s="186"/>
      <c r="G986" s="30">
        <v>0.63800000000000001</v>
      </c>
      <c r="H986" s="30">
        <v>0.4</v>
      </c>
      <c r="I986" s="59">
        <v>0.4138</v>
      </c>
      <c r="J986" s="59">
        <v>0.4838709677419355</v>
      </c>
      <c r="K986" s="59">
        <v>0.68867924528301883</v>
      </c>
      <c r="L986" s="59">
        <v>0.65049999999999997</v>
      </c>
      <c r="M986" s="59">
        <v>0.76288659793814428</v>
      </c>
      <c r="N986" s="59">
        <v>0.84210526315789469</v>
      </c>
      <c r="O986" s="59">
        <v>0.88297872340425532</v>
      </c>
    </row>
    <row r="987" spans="1:15" ht="15.75" x14ac:dyDescent="0.25">
      <c r="A987" s="57"/>
      <c r="B987" s="127" t="s">
        <v>86</v>
      </c>
      <c r="C987" s="128">
        <v>0.6</v>
      </c>
      <c r="D987" s="129"/>
      <c r="E987" s="185">
        <v>0.6</v>
      </c>
      <c r="F987" s="186"/>
      <c r="G987" s="30">
        <v>1.2397</v>
      </c>
      <c r="H987" s="30">
        <v>0.73</v>
      </c>
      <c r="I987" s="59">
        <v>0.74</v>
      </c>
      <c r="J987" s="59">
        <v>0.70967741935483875</v>
      </c>
      <c r="K987" s="59">
        <v>0.81132075471698117</v>
      </c>
      <c r="L987" s="59">
        <v>0.76700000000000002</v>
      </c>
      <c r="M987" s="59">
        <v>0.82474226804123707</v>
      </c>
      <c r="N987" s="59">
        <v>0.89473684210526316</v>
      </c>
      <c r="O987" s="59">
        <v>0.75609756097560976</v>
      </c>
    </row>
    <row r="988" spans="1:15" ht="15.75" x14ac:dyDescent="0.25">
      <c r="A988" s="57"/>
      <c r="B988" s="127" t="s">
        <v>87</v>
      </c>
      <c r="C988" s="128">
        <v>0.4</v>
      </c>
      <c r="D988" s="129"/>
      <c r="E988" s="185">
        <v>0.4</v>
      </c>
      <c r="F988" s="186"/>
      <c r="G988" s="30">
        <v>1.2956000000000001</v>
      </c>
      <c r="H988" s="30">
        <v>0.53480000000000005</v>
      </c>
      <c r="I988" s="59">
        <v>0.54</v>
      </c>
      <c r="J988" s="59">
        <v>0.54184799109401882</v>
      </c>
      <c r="K988" s="59">
        <v>0.54210000000000003</v>
      </c>
      <c r="L988" s="59">
        <v>0.5202</v>
      </c>
      <c r="M988" s="59">
        <v>0.54974153743538434</v>
      </c>
      <c r="N988" s="59">
        <v>0.56261614016458716</v>
      </c>
      <c r="O988" s="59">
        <v>0.58491973406842879</v>
      </c>
    </row>
    <row r="989" spans="1:15" ht="15.75" x14ac:dyDescent="0.25">
      <c r="A989" s="57"/>
      <c r="B989" s="127" t="s">
        <v>88</v>
      </c>
      <c r="C989" s="128">
        <v>0.95</v>
      </c>
      <c r="D989" s="129"/>
      <c r="E989" s="185">
        <v>0.95</v>
      </c>
      <c r="F989" s="186"/>
      <c r="G989" s="30">
        <v>1.1059000000000001</v>
      </c>
      <c r="H989" s="30">
        <v>1.2</v>
      </c>
      <c r="I989" s="30">
        <v>1.0563</v>
      </c>
      <c r="J989" s="30">
        <v>0.989247311827957</v>
      </c>
      <c r="K989" s="30">
        <v>1.1111111111111112</v>
      </c>
      <c r="L989" s="30">
        <v>1.0329999999999999</v>
      </c>
      <c r="M989" s="30">
        <v>0.84955752212389379</v>
      </c>
      <c r="N989" s="30">
        <v>1.1728395061728396</v>
      </c>
      <c r="O989" s="30">
        <v>1.1578947368421053</v>
      </c>
    </row>
    <row r="990" spans="1:15" ht="47.25" customHeight="1" x14ac:dyDescent="0.25">
      <c r="A990" s="57"/>
      <c r="B990" s="127" t="s">
        <v>89</v>
      </c>
      <c r="C990" s="128" t="s">
        <v>90</v>
      </c>
      <c r="D990" s="129"/>
      <c r="E990" s="190" t="s">
        <v>90</v>
      </c>
      <c r="F990" s="191"/>
      <c r="G990" s="30">
        <v>1</v>
      </c>
      <c r="H990" s="30">
        <v>0.72</v>
      </c>
      <c r="I990" s="59">
        <v>0.73340000000000005</v>
      </c>
      <c r="J990" s="59">
        <v>0.74733495235587311</v>
      </c>
      <c r="K990" s="59">
        <v>0.75308007461520399</v>
      </c>
      <c r="L990" s="59">
        <v>0.76219999999999999</v>
      </c>
      <c r="M990" s="59">
        <v>0.76627055877319361</v>
      </c>
      <c r="N990" s="59">
        <v>0.76389223577039878</v>
      </c>
      <c r="O990" s="59">
        <v>0.76165900336115444</v>
      </c>
    </row>
    <row r="991" spans="1:15" ht="47.25" customHeight="1" x14ac:dyDescent="0.25">
      <c r="A991" s="57"/>
      <c r="B991" s="127" t="s">
        <v>91</v>
      </c>
      <c r="C991" s="128" t="s">
        <v>92</v>
      </c>
      <c r="D991" s="129"/>
      <c r="E991" s="190" t="s">
        <v>92</v>
      </c>
      <c r="F991" s="191"/>
      <c r="G991" s="30">
        <v>1</v>
      </c>
      <c r="H991" s="30">
        <v>0.4</v>
      </c>
      <c r="I991" s="59">
        <v>0.40649999999999997</v>
      </c>
      <c r="J991" s="59">
        <v>0.54333161027721688</v>
      </c>
      <c r="K991" s="59">
        <v>0.54911516524728476</v>
      </c>
      <c r="L991" s="59">
        <v>0.55369999999999997</v>
      </c>
      <c r="M991" s="59">
        <v>0.558064131447228</v>
      </c>
      <c r="N991" s="59">
        <v>0.55633203206580251</v>
      </c>
      <c r="O991" s="59">
        <v>0.55389805758022059</v>
      </c>
    </row>
    <row r="992" spans="1:15" ht="15.75" x14ac:dyDescent="0.25">
      <c r="A992" s="57"/>
      <c r="B992" s="127" t="s">
        <v>67</v>
      </c>
      <c r="C992" s="128">
        <v>0.18</v>
      </c>
      <c r="D992" s="129"/>
      <c r="E992" s="185">
        <v>0.18</v>
      </c>
      <c r="F992" s="186"/>
      <c r="G992" s="30">
        <v>7.9600000000000004E-2</v>
      </c>
      <c r="H992" s="30">
        <v>8.9999999999999993E-3</v>
      </c>
      <c r="I992" s="59">
        <v>1.1299999999999999E-2</v>
      </c>
      <c r="J992" s="59">
        <v>1.1395858650844711E-2</v>
      </c>
      <c r="K992" s="59">
        <v>1.3980393422233695E-2</v>
      </c>
      <c r="L992" s="59">
        <v>1.24E-2</v>
      </c>
      <c r="M992" s="59">
        <v>1.4407296410176572E-2</v>
      </c>
      <c r="N992" s="59">
        <v>1.3920074846297781E-2</v>
      </c>
      <c r="O992" s="59">
        <v>1.4957924112747595E-2</v>
      </c>
    </row>
    <row r="993" spans="1:15" ht="47.25" customHeight="1" x14ac:dyDescent="0.25">
      <c r="A993" s="57"/>
      <c r="B993" s="127" t="s">
        <v>68</v>
      </c>
      <c r="C993" s="128" t="s">
        <v>93</v>
      </c>
      <c r="D993" s="129"/>
      <c r="E993" s="190" t="s">
        <v>93</v>
      </c>
      <c r="F993" s="191"/>
      <c r="G993" s="30">
        <v>0.60650000000000004</v>
      </c>
      <c r="H993" s="30">
        <v>0.57999999999999996</v>
      </c>
      <c r="I993" s="59">
        <v>0.61980000000000002</v>
      </c>
      <c r="J993" s="59">
        <v>0.50548876110820695</v>
      </c>
      <c r="K993" s="59">
        <v>0.54343264792278645</v>
      </c>
      <c r="L993" s="59">
        <v>0.54320000000000002</v>
      </c>
      <c r="M993" s="59">
        <v>0.56145880234128775</v>
      </c>
      <c r="N993" s="59">
        <v>0.56024963994239074</v>
      </c>
      <c r="O993" s="59">
        <v>0.50695443645083937</v>
      </c>
    </row>
    <row r="994" spans="1:15" ht="15.75" x14ac:dyDescent="0.25">
      <c r="A994" s="57"/>
      <c r="B994" s="127" t="s">
        <v>94</v>
      </c>
      <c r="C994" s="128">
        <v>0.5</v>
      </c>
      <c r="D994" s="129"/>
      <c r="E994" s="185">
        <v>0.5</v>
      </c>
      <c r="F994" s="186"/>
      <c r="G994" s="30">
        <v>0.34899999999999998</v>
      </c>
      <c r="H994" s="30">
        <v>0.17699999999999999</v>
      </c>
      <c r="I994" s="59">
        <v>0.17</v>
      </c>
      <c r="J994" s="59">
        <v>0.32377948436642895</v>
      </c>
      <c r="K994" s="59">
        <v>0.33427647534357319</v>
      </c>
      <c r="L994" s="59">
        <v>0.28770000000000001</v>
      </c>
      <c r="M994" s="59">
        <v>0.30324400564174891</v>
      </c>
      <c r="N994" s="59">
        <v>0.3067081604426003</v>
      </c>
      <c r="O994" s="59">
        <v>0.33318264014466548</v>
      </c>
    </row>
    <row r="995" spans="1:15" ht="15.75" x14ac:dyDescent="0.25">
      <c r="A995" s="57"/>
      <c r="B995" s="127" t="s">
        <v>95</v>
      </c>
      <c r="C995" s="128">
        <v>0.5</v>
      </c>
      <c r="D995" s="129"/>
      <c r="E995" s="185">
        <v>0.5</v>
      </c>
      <c r="F995" s="186"/>
      <c r="G995" s="30">
        <v>0.1946</v>
      </c>
      <c r="H995" s="30">
        <v>0.14860000000000001</v>
      </c>
      <c r="I995" s="59">
        <v>0.1206</v>
      </c>
      <c r="J995" s="59">
        <v>0.12470000000000001</v>
      </c>
      <c r="K995" s="59">
        <v>8.9499999999999996E-2</v>
      </c>
      <c r="L995" s="59">
        <v>9.1700000000000004E-2</v>
      </c>
      <c r="M995" s="59">
        <v>8.3500000000000005E-2</v>
      </c>
      <c r="N995" s="59">
        <v>0.10639999999999999</v>
      </c>
      <c r="O995" s="59">
        <v>8.7800000000000003E-2</v>
      </c>
    </row>
    <row r="996" spans="1:15" ht="47.25" customHeight="1" x14ac:dyDescent="0.25">
      <c r="A996" s="57"/>
      <c r="B996" s="127" t="s">
        <v>96</v>
      </c>
      <c r="C996" s="128" t="s">
        <v>97</v>
      </c>
      <c r="D996" s="129"/>
      <c r="E996" s="190" t="s">
        <v>97</v>
      </c>
      <c r="F996" s="191"/>
      <c r="G996" s="30">
        <v>0.83840000000000003</v>
      </c>
      <c r="H996" s="30">
        <v>0.81</v>
      </c>
      <c r="I996" s="59">
        <v>0.82</v>
      </c>
      <c r="J996" s="59">
        <v>0.89889819987585351</v>
      </c>
      <c r="K996" s="59">
        <v>1.0947706887798274</v>
      </c>
      <c r="L996" s="59">
        <v>0.91500000000000004</v>
      </c>
      <c r="M996" s="59">
        <v>0.90892434536987554</v>
      </c>
      <c r="N996" s="59">
        <v>0.90674362089914951</v>
      </c>
      <c r="O996" s="59">
        <v>0.8906783434763248</v>
      </c>
    </row>
    <row r="997" spans="1:15" ht="47.25" customHeight="1" x14ac:dyDescent="0.25">
      <c r="A997" s="57"/>
      <c r="B997" s="127" t="s">
        <v>98</v>
      </c>
      <c r="C997" s="128" t="s">
        <v>99</v>
      </c>
      <c r="D997" s="129"/>
      <c r="E997" s="190" t="s">
        <v>99</v>
      </c>
      <c r="F997" s="191"/>
      <c r="G997" s="30">
        <v>0.74960000000000004</v>
      </c>
      <c r="H997" s="30">
        <v>0.79</v>
      </c>
      <c r="I997" s="59">
        <v>0.80989999999999995</v>
      </c>
      <c r="J997" s="59">
        <v>0.91000918273645548</v>
      </c>
      <c r="K997" s="59">
        <v>0.91438979963570133</v>
      </c>
      <c r="L997" s="59">
        <v>0.90980000000000005</v>
      </c>
      <c r="M997" s="59">
        <v>0.89972401103955846</v>
      </c>
      <c r="N997" s="59">
        <v>0.86894075403949733</v>
      </c>
      <c r="O997" s="59">
        <v>0.84327693677649151</v>
      </c>
    </row>
    <row r="998" spans="1:15" ht="47.25" customHeight="1" x14ac:dyDescent="0.25">
      <c r="A998" s="57"/>
      <c r="B998" s="127" t="s">
        <v>100</v>
      </c>
      <c r="C998" s="128" t="s">
        <v>101</v>
      </c>
      <c r="D998" s="129"/>
      <c r="E998" s="190" t="s">
        <v>101</v>
      </c>
      <c r="F998" s="191"/>
      <c r="G998" s="30">
        <v>10.77</v>
      </c>
      <c r="H998" s="30">
        <v>0.15</v>
      </c>
      <c r="I998" s="59">
        <v>0.15959999999999999</v>
      </c>
      <c r="J998" s="59">
        <v>0.15956381583622423</v>
      </c>
      <c r="K998" s="59">
        <v>0.17774826158293616</v>
      </c>
      <c r="L998" s="59">
        <v>0.19309999999999999</v>
      </c>
      <c r="M998" s="59">
        <v>0.20248558508906783</v>
      </c>
      <c r="N998" s="59">
        <v>0.2068372772985044</v>
      </c>
      <c r="O998" s="59">
        <v>0.21172438536198507</v>
      </c>
    </row>
    <row r="999" spans="1:15" ht="15.75" x14ac:dyDescent="0.25">
      <c r="A999" s="57"/>
      <c r="B999" s="127" t="s">
        <v>102</v>
      </c>
      <c r="C999" s="128">
        <v>0.01</v>
      </c>
      <c r="D999" s="129"/>
      <c r="E999" s="185">
        <v>0.01</v>
      </c>
      <c r="F999" s="186"/>
      <c r="G999" s="30">
        <v>0.17860000000000001</v>
      </c>
      <c r="H999" s="30">
        <v>1.6E-2</v>
      </c>
      <c r="I999" s="59">
        <v>3.8E-3</v>
      </c>
      <c r="J999" s="59">
        <v>3.7294238683127569E-2</v>
      </c>
      <c r="K999" s="59">
        <v>4.4854881266490766E-2</v>
      </c>
      <c r="L999" s="59">
        <v>3.7400000000000003E-2</v>
      </c>
      <c r="M999" s="59">
        <v>4.3798785776235909E-2</v>
      </c>
      <c r="N999" s="59">
        <v>5.8610709117221417E-2</v>
      </c>
      <c r="O999" s="59">
        <v>6.2473256311510482E-2</v>
      </c>
    </row>
    <row r="1000" spans="1:15" ht="16.5" thickBot="1" x14ac:dyDescent="0.3">
      <c r="B1000" s="130" t="s">
        <v>103</v>
      </c>
      <c r="C1000" s="131">
        <v>0.5</v>
      </c>
      <c r="D1000" s="132"/>
      <c r="E1000" s="196">
        <v>0.5</v>
      </c>
      <c r="F1000" s="197"/>
      <c r="G1000" s="33">
        <v>0.47699999999999998</v>
      </c>
      <c r="H1000" s="33">
        <v>0.53480000000000005</v>
      </c>
      <c r="I1000" s="60">
        <v>0.24890000000000001</v>
      </c>
      <c r="J1000" s="60">
        <v>0.55562836755497302</v>
      </c>
      <c r="K1000" s="60">
        <v>0.56755584471914988</v>
      </c>
      <c r="L1000" s="60">
        <v>0.50290000000000001</v>
      </c>
      <c r="M1000" s="60">
        <v>0.61850826951541282</v>
      </c>
      <c r="N1000" s="60">
        <v>0.63202725724020448</v>
      </c>
      <c r="O1000" s="60">
        <v>0.62978328173374609</v>
      </c>
    </row>
    <row r="1001" spans="1:15" ht="16.5" thickBot="1" x14ac:dyDescent="0.3">
      <c r="B1001" s="183"/>
      <c r="C1001" s="183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183"/>
      <c r="O1001" s="183"/>
    </row>
    <row r="1002" spans="1:15" x14ac:dyDescent="0.25">
      <c r="B1002" s="164" t="s">
        <v>193</v>
      </c>
      <c r="C1002" s="165"/>
      <c r="D1002" s="165"/>
      <c r="E1002" s="165"/>
      <c r="F1002" s="165"/>
      <c r="G1002" s="165"/>
      <c r="H1002" s="165"/>
      <c r="I1002" s="165"/>
      <c r="J1002" s="165"/>
      <c r="K1002" s="165"/>
      <c r="L1002" s="165"/>
      <c r="M1002" s="165"/>
      <c r="N1002" s="165"/>
      <c r="O1002" s="166"/>
    </row>
    <row r="1003" spans="1:15" ht="15" customHeight="1" x14ac:dyDescent="0.25">
      <c r="A1003" s="57"/>
      <c r="B1003" s="135" t="s">
        <v>5</v>
      </c>
      <c r="C1003" s="136"/>
      <c r="D1003" s="137"/>
      <c r="E1003" s="141" t="s">
        <v>46</v>
      </c>
      <c r="F1003" s="137"/>
      <c r="G1003" s="152" t="s">
        <v>49</v>
      </c>
      <c r="H1003" s="152" t="s">
        <v>50</v>
      </c>
      <c r="I1003" s="152" t="s">
        <v>51</v>
      </c>
      <c r="J1003" s="152" t="s">
        <v>52</v>
      </c>
      <c r="K1003" s="152" t="s">
        <v>53</v>
      </c>
      <c r="L1003" s="152" t="s">
        <v>54</v>
      </c>
      <c r="M1003" s="152" t="s">
        <v>55</v>
      </c>
      <c r="N1003" s="152" t="s">
        <v>56</v>
      </c>
      <c r="O1003" s="184" t="s">
        <v>57</v>
      </c>
    </row>
    <row r="1004" spans="1:15" x14ac:dyDescent="0.25">
      <c r="A1004" s="57"/>
      <c r="B1004" s="138"/>
      <c r="C1004" s="139"/>
      <c r="D1004" s="140"/>
      <c r="E1004" s="142"/>
      <c r="F1004" s="140"/>
      <c r="G1004" s="152"/>
      <c r="H1004" s="152"/>
      <c r="I1004" s="152"/>
      <c r="J1004" s="152"/>
      <c r="K1004" s="152"/>
      <c r="L1004" s="152"/>
      <c r="M1004" s="152"/>
      <c r="N1004" s="152"/>
      <c r="O1004" s="184"/>
    </row>
    <row r="1005" spans="1:15" ht="15.75" x14ac:dyDescent="0.25">
      <c r="A1005" s="57"/>
      <c r="B1005" s="127" t="s">
        <v>105</v>
      </c>
      <c r="C1005" s="128">
        <v>1</v>
      </c>
      <c r="D1005" s="129"/>
      <c r="E1005" s="143">
        <v>1</v>
      </c>
      <c r="F1005" s="144"/>
      <c r="G1005" s="30">
        <v>0.95</v>
      </c>
      <c r="H1005" s="30">
        <v>0.99890000000000001</v>
      </c>
      <c r="I1005" s="99">
        <v>0.99907002696921787</v>
      </c>
      <c r="J1005" s="99">
        <v>0.9994414967886065</v>
      </c>
      <c r="K1005" s="99">
        <v>0.99897693452380953</v>
      </c>
      <c r="L1005" s="99">
        <v>0.99970000000000003</v>
      </c>
      <c r="M1005" s="99">
        <v>0.9997240618101545</v>
      </c>
      <c r="N1005" s="99">
        <v>0.999815464107769</v>
      </c>
      <c r="O1005" s="99">
        <v>0.998807995598753</v>
      </c>
    </row>
    <row r="1006" spans="1:15" ht="15.75" x14ac:dyDescent="0.25">
      <c r="A1006" s="57"/>
      <c r="B1006" s="127" t="s">
        <v>80</v>
      </c>
      <c r="C1006" s="128">
        <v>1</v>
      </c>
      <c r="D1006" s="129"/>
      <c r="E1006" s="143">
        <v>1</v>
      </c>
      <c r="F1006" s="144"/>
      <c r="G1006" s="30" t="s">
        <v>59</v>
      </c>
      <c r="H1006" s="103">
        <v>1.45</v>
      </c>
      <c r="I1006" s="99">
        <v>1.8723000000000001</v>
      </c>
      <c r="J1006" s="99">
        <v>1.5168222784810126</v>
      </c>
      <c r="K1006" s="99">
        <v>1.4446501922956465</v>
      </c>
      <c r="L1006" s="99">
        <v>1.5204</v>
      </c>
      <c r="M1006" s="99">
        <v>1.5003</v>
      </c>
      <c r="N1006" s="99">
        <v>2.0812205440089273</v>
      </c>
      <c r="O1006" s="99">
        <v>3.0607941549927311</v>
      </c>
    </row>
    <row r="1007" spans="1:15" ht="15.75" x14ac:dyDescent="0.25">
      <c r="A1007" s="57"/>
      <c r="B1007" s="127" t="s">
        <v>81</v>
      </c>
      <c r="C1007" s="128">
        <v>1</v>
      </c>
      <c r="D1007" s="129"/>
      <c r="E1007" s="143">
        <v>1</v>
      </c>
      <c r="F1007" s="144"/>
      <c r="G1007" s="30" t="s">
        <v>59</v>
      </c>
      <c r="H1007" s="103">
        <v>3.28</v>
      </c>
      <c r="I1007" s="99">
        <v>0.54139999999999999</v>
      </c>
      <c r="J1007" s="99">
        <v>0.7053571428571429</v>
      </c>
      <c r="K1007" s="99">
        <v>0.95238095238095244</v>
      </c>
      <c r="L1007" s="99">
        <v>0.85029999999999994</v>
      </c>
      <c r="M1007" s="99">
        <v>0.8327</v>
      </c>
      <c r="N1007" s="99">
        <v>0.72172619047619047</v>
      </c>
      <c r="O1007" s="99">
        <v>0.7302689594356262</v>
      </c>
    </row>
    <row r="1008" spans="1:15" ht="15.75" x14ac:dyDescent="0.25">
      <c r="A1008" s="57"/>
      <c r="B1008" s="127" t="s">
        <v>82</v>
      </c>
      <c r="C1008" s="128">
        <v>1</v>
      </c>
      <c r="D1008" s="129"/>
      <c r="E1008" s="143">
        <v>1</v>
      </c>
      <c r="F1008" s="144"/>
      <c r="G1008" s="30" t="s">
        <v>59</v>
      </c>
      <c r="H1008" s="103">
        <v>2.63</v>
      </c>
      <c r="I1008" s="99">
        <v>1.9785999999999999</v>
      </c>
      <c r="J1008" s="30" t="s">
        <v>59</v>
      </c>
      <c r="K1008" s="30">
        <v>0.79487179487179482</v>
      </c>
      <c r="L1008" s="30">
        <v>1.1073999999999999</v>
      </c>
      <c r="M1008" s="30">
        <v>0.84840000000000004</v>
      </c>
      <c r="N1008" s="30">
        <v>1.5147999999999999</v>
      </c>
      <c r="O1008" s="30">
        <v>1.8354700854700854</v>
      </c>
    </row>
    <row r="1009" spans="1:15" ht="15.75" x14ac:dyDescent="0.25">
      <c r="A1009" s="57"/>
      <c r="B1009" s="127" t="s">
        <v>66</v>
      </c>
      <c r="C1009" s="128">
        <v>0.01</v>
      </c>
      <c r="D1009" s="129"/>
      <c r="E1009" s="143">
        <v>0.01</v>
      </c>
      <c r="F1009" s="144"/>
      <c r="G1009" s="30" t="s">
        <v>59</v>
      </c>
      <c r="H1009" s="103">
        <v>0</v>
      </c>
      <c r="I1009" s="100">
        <v>0</v>
      </c>
      <c r="J1009" s="100">
        <v>3.125E-2</v>
      </c>
      <c r="K1009" s="100">
        <v>4.2857142857142858E-2</v>
      </c>
      <c r="L1009" s="100">
        <v>1.61E-2</v>
      </c>
      <c r="M1009" s="100">
        <v>0</v>
      </c>
      <c r="N1009" s="100">
        <v>0</v>
      </c>
      <c r="O1009" s="100">
        <v>1.3513513513513514E-2</v>
      </c>
    </row>
    <row r="1010" spans="1:15" ht="15.75" x14ac:dyDescent="0.25">
      <c r="A1010" s="57"/>
      <c r="B1010" s="127" t="s">
        <v>75</v>
      </c>
      <c r="C1010" s="128" t="s">
        <v>83</v>
      </c>
      <c r="D1010" s="129"/>
      <c r="E1010" s="143" t="s">
        <v>83</v>
      </c>
      <c r="F1010" s="144"/>
      <c r="G1010" s="30" t="s">
        <v>59</v>
      </c>
      <c r="H1010" s="103">
        <v>1.1000000000000001</v>
      </c>
      <c r="I1010" s="99">
        <v>1.1000000000000001</v>
      </c>
      <c r="J1010" s="99">
        <v>1.1000000000000001</v>
      </c>
      <c r="K1010" s="99">
        <v>1</v>
      </c>
      <c r="L1010" s="99">
        <v>1</v>
      </c>
      <c r="M1010" s="99">
        <v>1.2082999999999999</v>
      </c>
      <c r="N1010" s="99">
        <v>1.2083333333333333</v>
      </c>
      <c r="O1010" s="99">
        <v>1.2083333333333333</v>
      </c>
    </row>
    <row r="1011" spans="1:15" ht="15.75" x14ac:dyDescent="0.25">
      <c r="A1011" s="57"/>
      <c r="B1011" s="127" t="s">
        <v>106</v>
      </c>
      <c r="C1011" s="128">
        <v>0.6</v>
      </c>
      <c r="D1011" s="129"/>
      <c r="E1011" s="143">
        <v>0.6</v>
      </c>
      <c r="F1011" s="144"/>
      <c r="G1011" s="30">
        <v>0.92110000000000003</v>
      </c>
      <c r="H1011" s="30">
        <v>0.63639999999999997</v>
      </c>
      <c r="I1011" s="99">
        <v>0.66666666666666663</v>
      </c>
      <c r="J1011" s="99">
        <v>0.7</v>
      </c>
      <c r="K1011" s="99">
        <v>0.5</v>
      </c>
      <c r="L1011" s="99">
        <v>0.53849999999999998</v>
      </c>
      <c r="M1011" s="99">
        <v>0.61538461538461542</v>
      </c>
      <c r="N1011" s="99">
        <v>0.75</v>
      </c>
      <c r="O1011" s="99">
        <v>0.66666666666666663</v>
      </c>
    </row>
    <row r="1012" spans="1:15" ht="15.75" x14ac:dyDescent="0.25">
      <c r="A1012" s="57"/>
      <c r="B1012" s="127" t="s">
        <v>85</v>
      </c>
      <c r="C1012" s="128">
        <v>0.6</v>
      </c>
      <c r="D1012" s="129"/>
      <c r="E1012" s="143">
        <v>0.6</v>
      </c>
      <c r="F1012" s="144"/>
      <c r="G1012" s="30">
        <v>0.37280000000000002</v>
      </c>
      <c r="H1012" s="30">
        <v>0.54549999999999998</v>
      </c>
      <c r="I1012" s="99">
        <v>0.77777777777777779</v>
      </c>
      <c r="J1012" s="99">
        <v>0.9</v>
      </c>
      <c r="K1012" s="99">
        <v>0.8125</v>
      </c>
      <c r="L1012" s="99">
        <v>0.92310000000000003</v>
      </c>
      <c r="M1012" s="99">
        <v>1</v>
      </c>
      <c r="N1012" s="99">
        <v>0.91666666666666663</v>
      </c>
      <c r="O1012" s="99">
        <v>0.83333333333333337</v>
      </c>
    </row>
    <row r="1013" spans="1:15" ht="15.75" x14ac:dyDescent="0.25">
      <c r="A1013" s="57"/>
      <c r="B1013" s="127" t="s">
        <v>107</v>
      </c>
      <c r="C1013" s="128">
        <v>0.6</v>
      </c>
      <c r="D1013" s="129"/>
      <c r="E1013" s="143">
        <v>0.6</v>
      </c>
      <c r="F1013" s="144"/>
      <c r="G1013" s="30">
        <v>1.3158000000000001</v>
      </c>
      <c r="H1013" s="30">
        <v>0.72729999999999995</v>
      </c>
      <c r="I1013" s="99">
        <v>0.44444444444444442</v>
      </c>
      <c r="J1013" s="99">
        <v>0.9</v>
      </c>
      <c r="K1013" s="99">
        <v>0.8125</v>
      </c>
      <c r="L1013" s="99">
        <v>0.84619999999999995</v>
      </c>
      <c r="M1013" s="99">
        <v>0.92307692307692313</v>
      </c>
      <c r="N1013" s="99">
        <v>1</v>
      </c>
      <c r="O1013" s="99">
        <v>0.91666666666666663</v>
      </c>
    </row>
    <row r="1014" spans="1:15" ht="15.75" x14ac:dyDescent="0.25">
      <c r="A1014" s="57"/>
      <c r="B1014" s="127" t="s">
        <v>87</v>
      </c>
      <c r="C1014" s="128">
        <v>0.4</v>
      </c>
      <c r="D1014" s="129"/>
      <c r="E1014" s="143">
        <v>0.4</v>
      </c>
      <c r="F1014" s="144"/>
      <c r="G1014" s="30">
        <v>0.98709999999999998</v>
      </c>
      <c r="H1014" s="30">
        <v>0.4</v>
      </c>
      <c r="I1014" s="99">
        <v>0.40471281296023565</v>
      </c>
      <c r="J1014" s="99">
        <v>0.40335392762577227</v>
      </c>
      <c r="K1014" s="99">
        <v>0.39950000000000002</v>
      </c>
      <c r="L1014" s="99">
        <v>0.3851</v>
      </c>
      <c r="M1014" s="99">
        <v>0.40051978053710657</v>
      </c>
      <c r="N1014" s="99">
        <v>0.40369621715275772</v>
      </c>
      <c r="O1014" s="99">
        <v>0.43454597536522488</v>
      </c>
    </row>
    <row r="1015" spans="1:15" ht="15.75" x14ac:dyDescent="0.25">
      <c r="A1015" s="57"/>
      <c r="B1015" s="127" t="s">
        <v>88</v>
      </c>
      <c r="C1015" s="128">
        <v>0.95</v>
      </c>
      <c r="D1015" s="129"/>
      <c r="E1015" s="143">
        <v>0.95</v>
      </c>
      <c r="F1015" s="144"/>
      <c r="G1015" s="30">
        <v>1.71</v>
      </c>
      <c r="H1015" s="30">
        <v>1.33</v>
      </c>
      <c r="I1015" s="99">
        <v>1.0434782608695652</v>
      </c>
      <c r="J1015" s="99">
        <v>1.6666666666666667</v>
      </c>
      <c r="K1015" s="99">
        <v>2.6666666666666665</v>
      </c>
      <c r="L1015" s="99">
        <v>1</v>
      </c>
      <c r="M1015" s="99">
        <v>0.72727272727272729</v>
      </c>
      <c r="N1015" s="99">
        <v>1.6666666666666667</v>
      </c>
      <c r="O1015" s="99">
        <v>0.8</v>
      </c>
    </row>
    <row r="1016" spans="1:15" ht="47.25" customHeight="1" x14ac:dyDescent="0.25">
      <c r="A1016" s="57"/>
      <c r="B1016" s="127" t="s">
        <v>108</v>
      </c>
      <c r="C1016" s="128" t="s">
        <v>90</v>
      </c>
      <c r="D1016" s="129"/>
      <c r="E1016" s="143" t="s">
        <v>90</v>
      </c>
      <c r="F1016" s="144"/>
      <c r="G1016" s="30">
        <v>1</v>
      </c>
      <c r="H1016" s="30">
        <v>0.88</v>
      </c>
      <c r="I1016" s="99">
        <v>0.88638054496419605</v>
      </c>
      <c r="J1016" s="99">
        <v>0.90465884762170712</v>
      </c>
      <c r="K1016" s="99">
        <v>0.92715308779761896</v>
      </c>
      <c r="L1016" s="99">
        <v>0.92889999999999995</v>
      </c>
      <c r="M1016" s="99">
        <v>0.93129139072847678</v>
      </c>
      <c r="N1016" s="99">
        <v>0.93421295441963459</v>
      </c>
      <c r="O1016" s="99">
        <v>0.93125343847423436</v>
      </c>
    </row>
    <row r="1017" spans="1:15" ht="47.25" customHeight="1" x14ac:dyDescent="0.25">
      <c r="A1017" s="57"/>
      <c r="B1017" s="127" t="s">
        <v>109</v>
      </c>
      <c r="C1017" s="128" t="s">
        <v>110</v>
      </c>
      <c r="D1017" s="129"/>
      <c r="E1017" s="143" t="s">
        <v>110</v>
      </c>
      <c r="F1017" s="144"/>
      <c r="G1017" s="30">
        <v>1.6927000000000001</v>
      </c>
      <c r="H1017" s="30">
        <v>0.46</v>
      </c>
      <c r="I1017" s="99">
        <v>0.46653647044235719</v>
      </c>
      <c r="J1017" s="99">
        <v>0.63064320953178821</v>
      </c>
      <c r="K1017" s="99">
        <v>0.64096602182539686</v>
      </c>
      <c r="L1017" s="99">
        <v>0.6462</v>
      </c>
      <c r="M1017" s="99">
        <v>0.64692175619327941</v>
      </c>
      <c r="N1017" s="99">
        <v>0.64895122101248692</v>
      </c>
      <c r="O1017" s="99">
        <v>0.63802799682132161</v>
      </c>
    </row>
    <row r="1018" spans="1:15" ht="15.75" x14ac:dyDescent="0.25">
      <c r="A1018" s="57"/>
      <c r="B1018" s="127" t="s">
        <v>67</v>
      </c>
      <c r="C1018" s="128">
        <v>0.13</v>
      </c>
      <c r="D1018" s="129"/>
      <c r="E1018" s="143">
        <v>0.13</v>
      </c>
      <c r="F1018" s="144"/>
      <c r="G1018" s="30">
        <v>0.1318</v>
      </c>
      <c r="H1018" s="30">
        <v>0.9</v>
      </c>
      <c r="I1018" s="99">
        <v>1.2668154672136092E-2</v>
      </c>
      <c r="J1018" s="99">
        <v>1.4372653114074841E-2</v>
      </c>
      <c r="K1018" s="99">
        <v>1.3530051672559152E-2</v>
      </c>
      <c r="L1018" s="99">
        <v>1.9400000000000001E-2</v>
      </c>
      <c r="M1018" s="99">
        <v>1.9017681728880156E-2</v>
      </c>
      <c r="N1018" s="99">
        <v>2.4101177219217309E-2</v>
      </c>
      <c r="O1018" s="99">
        <v>2.1292522664892288E-2</v>
      </c>
    </row>
    <row r="1019" spans="1:15" ht="47.25" customHeight="1" x14ac:dyDescent="0.25">
      <c r="A1019" s="57"/>
      <c r="B1019" s="127" t="s">
        <v>68</v>
      </c>
      <c r="C1019" s="128" t="s">
        <v>93</v>
      </c>
      <c r="D1019" s="129"/>
      <c r="E1019" s="143" t="s">
        <v>93</v>
      </c>
      <c r="F1019" s="144"/>
      <c r="G1019" s="30">
        <v>0.74409999999999998</v>
      </c>
      <c r="H1019" s="30">
        <v>0.71719999999999995</v>
      </c>
      <c r="I1019" s="99">
        <v>0.61428571428571432</v>
      </c>
      <c r="J1019" s="99">
        <v>0.6216216216216216</v>
      </c>
      <c r="K1019" s="99">
        <v>0.69849246231155782</v>
      </c>
      <c r="L1019" s="99">
        <v>0.60489999999999999</v>
      </c>
      <c r="M1019" s="99">
        <v>0.73966942148760328</v>
      </c>
      <c r="N1019" s="99">
        <v>0.71947194719471952</v>
      </c>
      <c r="O1019" s="99">
        <v>0.65234375</v>
      </c>
    </row>
    <row r="1020" spans="1:15" ht="15.75" x14ac:dyDescent="0.25">
      <c r="A1020" s="57"/>
      <c r="B1020" s="127" t="s">
        <v>111</v>
      </c>
      <c r="C1020" s="128">
        <v>0.5</v>
      </c>
      <c r="D1020" s="129"/>
      <c r="E1020" s="143">
        <v>0.5</v>
      </c>
      <c r="F1020" s="144"/>
      <c r="G1020" s="30">
        <v>0.28189999999999998</v>
      </c>
      <c r="H1020" s="30">
        <v>0.13270000000000001</v>
      </c>
      <c r="I1020" s="99">
        <v>0.14221938775510204</v>
      </c>
      <c r="J1020" s="99">
        <v>0.29898218829516537</v>
      </c>
      <c r="K1020" s="99">
        <v>0.29321382842509602</v>
      </c>
      <c r="L1020" s="99">
        <v>0.25819999999999999</v>
      </c>
      <c r="M1020" s="99">
        <v>0.25080385852090031</v>
      </c>
      <c r="N1020" s="99">
        <v>0.24837310195227766</v>
      </c>
      <c r="O1020" s="99">
        <v>0.26873661670235544</v>
      </c>
    </row>
    <row r="1021" spans="1:15" ht="15.75" x14ac:dyDescent="0.25">
      <c r="A1021" s="57"/>
      <c r="B1021" s="127" t="s">
        <v>70</v>
      </c>
      <c r="C1021" s="128">
        <v>0.5</v>
      </c>
      <c r="D1021" s="129"/>
      <c r="E1021" s="143">
        <v>0.5</v>
      </c>
      <c r="F1021" s="144"/>
      <c r="G1021" s="30">
        <v>0.28999999999999998</v>
      </c>
      <c r="H1021" s="30">
        <v>0.28999999999999998</v>
      </c>
      <c r="I1021" s="99">
        <v>0.35499999999999998</v>
      </c>
      <c r="J1021" s="99">
        <v>0.129</v>
      </c>
      <c r="K1021" s="99">
        <v>9.4E-2</v>
      </c>
      <c r="L1021" s="99">
        <v>0.126</v>
      </c>
      <c r="M1021" s="99">
        <v>6.3E-2</v>
      </c>
      <c r="N1021" s="99">
        <v>6.3E-2</v>
      </c>
      <c r="O1021" s="99">
        <v>6.3E-2</v>
      </c>
    </row>
    <row r="1022" spans="1:15" ht="47.25" customHeight="1" x14ac:dyDescent="0.25">
      <c r="A1022" s="57"/>
      <c r="B1022" s="127" t="s">
        <v>96</v>
      </c>
      <c r="C1022" s="128" t="s">
        <v>97</v>
      </c>
      <c r="D1022" s="129"/>
      <c r="E1022" s="143" t="s">
        <v>97</v>
      </c>
      <c r="F1022" s="144"/>
      <c r="G1022" s="30">
        <v>0.60650000000000004</v>
      </c>
      <c r="H1022" s="30">
        <v>0.49609999999999999</v>
      </c>
      <c r="I1022" s="99">
        <v>0.49748283752860412</v>
      </c>
      <c r="J1022" s="99">
        <v>0.52136363636363636</v>
      </c>
      <c r="K1022" s="99">
        <v>1.7973962571196094</v>
      </c>
      <c r="L1022" s="99">
        <v>0.66149999999999998</v>
      </c>
      <c r="M1022" s="99">
        <v>0.67541874151199632</v>
      </c>
      <c r="N1022" s="99">
        <v>0.70023419203747073</v>
      </c>
      <c r="O1022" s="99">
        <v>0.72651162790697676</v>
      </c>
    </row>
    <row r="1023" spans="1:15" ht="47.25" customHeight="1" x14ac:dyDescent="0.25">
      <c r="A1023" s="57"/>
      <c r="B1023" s="127" t="s">
        <v>98</v>
      </c>
      <c r="C1023" s="128" t="s">
        <v>99</v>
      </c>
      <c r="D1023" s="129"/>
      <c r="E1023" s="143" t="s">
        <v>99</v>
      </c>
      <c r="F1023" s="144"/>
      <c r="G1023" s="30">
        <v>0.93</v>
      </c>
      <c r="H1023" s="30">
        <v>0.8</v>
      </c>
      <c r="I1023" s="99">
        <v>0.81159420289855078</v>
      </c>
      <c r="J1023" s="99">
        <v>0.82758620689655171</v>
      </c>
      <c r="K1023" s="99">
        <v>0.98412698412698407</v>
      </c>
      <c r="L1023" s="99">
        <v>0.95520000000000005</v>
      </c>
      <c r="M1023" s="99">
        <v>0.97297297297297303</v>
      </c>
      <c r="N1023" s="99">
        <v>0.93670886075949367</v>
      </c>
      <c r="O1023" s="99">
        <v>0.92941176470588238</v>
      </c>
    </row>
    <row r="1024" spans="1:15" ht="47.25" customHeight="1" x14ac:dyDescent="0.25">
      <c r="A1024" s="57"/>
      <c r="B1024" s="127" t="s">
        <v>100</v>
      </c>
      <c r="C1024" s="128" t="s">
        <v>101</v>
      </c>
      <c r="D1024" s="129"/>
      <c r="E1024" s="143" t="s">
        <v>101</v>
      </c>
      <c r="F1024" s="144"/>
      <c r="G1024" s="30">
        <v>14.3</v>
      </c>
      <c r="H1024" s="30">
        <v>0.1426</v>
      </c>
      <c r="I1024" s="99">
        <v>0.14259586471992314</v>
      </c>
      <c r="J1024" s="99">
        <v>0.14259586471992314</v>
      </c>
      <c r="K1024" s="99">
        <v>0.14493427579365079</v>
      </c>
      <c r="L1024" s="99">
        <v>0.1457</v>
      </c>
      <c r="M1024" s="99">
        <v>0.14333455972528822</v>
      </c>
      <c r="N1024" s="99">
        <v>0.1445531155809805</v>
      </c>
      <c r="O1024" s="99">
        <v>0.1436518124579742</v>
      </c>
    </row>
    <row r="1025" spans="1:15" ht="15.75" x14ac:dyDescent="0.25">
      <c r="A1025" s="57"/>
      <c r="B1025" s="127" t="s">
        <v>102</v>
      </c>
      <c r="C1025" s="128">
        <v>0.01</v>
      </c>
      <c r="D1025" s="129"/>
      <c r="E1025" s="143">
        <v>0.01</v>
      </c>
      <c r="F1025" s="144"/>
      <c r="G1025" s="30">
        <v>0.06</v>
      </c>
      <c r="H1025" s="30">
        <v>0.04</v>
      </c>
      <c r="I1025" s="99">
        <v>5.7471264367816091E-3</v>
      </c>
      <c r="J1025" s="99">
        <v>8.23045267489712E-3</v>
      </c>
      <c r="K1025" s="99">
        <v>7.6923076923076927E-3</v>
      </c>
      <c r="L1025" s="99">
        <v>1.5900000000000001E-2</v>
      </c>
      <c r="M1025" s="99">
        <v>7.575757575757576E-3</v>
      </c>
      <c r="N1025" s="99">
        <v>2.1739130434782608E-2</v>
      </c>
      <c r="O1025" s="99">
        <v>2.9197080291970802E-2</v>
      </c>
    </row>
    <row r="1026" spans="1:15" ht="16.5" thickBot="1" x14ac:dyDescent="0.3">
      <c r="B1026" s="130" t="s">
        <v>112</v>
      </c>
      <c r="C1026" s="131">
        <v>0.5</v>
      </c>
      <c r="D1026" s="132"/>
      <c r="E1026" s="133">
        <v>0.5</v>
      </c>
      <c r="F1026" s="134"/>
      <c r="G1026" s="33">
        <v>0.5917</v>
      </c>
      <c r="H1026" s="33">
        <v>0.4</v>
      </c>
      <c r="I1026" s="109">
        <v>0.26040554962646745</v>
      </c>
      <c r="J1026" s="109">
        <v>0.64746399499060736</v>
      </c>
      <c r="K1026" s="109">
        <v>0.64203821656050952</v>
      </c>
      <c r="L1026" s="109">
        <v>0.59699999999999998</v>
      </c>
      <c r="M1026" s="109">
        <v>0.70993589743589747</v>
      </c>
      <c r="N1026" s="109">
        <v>0.70328486806677437</v>
      </c>
      <c r="O1026" s="109">
        <v>0.71709448388858543</v>
      </c>
    </row>
    <row r="1027" spans="1:15" ht="16.5" thickBot="1" x14ac:dyDescent="0.3">
      <c r="B1027" s="183"/>
      <c r="C1027" s="183"/>
      <c r="D1027" s="183"/>
      <c r="E1027" s="183"/>
      <c r="F1027" s="183"/>
      <c r="G1027" s="183"/>
      <c r="H1027" s="183"/>
      <c r="I1027" s="183"/>
      <c r="J1027" s="183"/>
      <c r="K1027" s="183"/>
      <c r="L1027" s="183"/>
      <c r="M1027" s="183"/>
      <c r="N1027" s="183"/>
      <c r="O1027" s="183"/>
    </row>
    <row r="1028" spans="1:15" x14ac:dyDescent="0.25">
      <c r="B1028" s="164" t="s">
        <v>194</v>
      </c>
      <c r="C1028" s="165"/>
      <c r="D1028" s="165"/>
      <c r="E1028" s="165"/>
      <c r="F1028" s="165"/>
      <c r="G1028" s="165"/>
      <c r="H1028" s="165"/>
      <c r="I1028" s="165"/>
      <c r="J1028" s="165"/>
      <c r="K1028" s="165"/>
      <c r="L1028" s="165"/>
      <c r="M1028" s="165"/>
      <c r="N1028" s="165"/>
      <c r="O1028" s="166"/>
    </row>
    <row r="1029" spans="1:15" ht="15" customHeight="1" x14ac:dyDescent="0.25">
      <c r="B1029" s="135" t="s">
        <v>5</v>
      </c>
      <c r="C1029" s="136"/>
      <c r="D1029" s="137"/>
      <c r="E1029" s="141" t="s">
        <v>46</v>
      </c>
      <c r="F1029" s="137"/>
      <c r="G1029" s="152" t="s">
        <v>49</v>
      </c>
      <c r="H1029" s="152" t="s">
        <v>50</v>
      </c>
      <c r="I1029" s="152" t="s">
        <v>51</v>
      </c>
      <c r="J1029" s="152" t="s">
        <v>52</v>
      </c>
      <c r="K1029" s="152" t="s">
        <v>53</v>
      </c>
      <c r="L1029" s="152" t="s">
        <v>54</v>
      </c>
      <c r="M1029" s="152" t="s">
        <v>55</v>
      </c>
      <c r="N1029" s="152" t="s">
        <v>56</v>
      </c>
      <c r="O1029" s="184" t="s">
        <v>57</v>
      </c>
    </row>
    <row r="1030" spans="1:15" x14ac:dyDescent="0.25">
      <c r="B1030" s="138"/>
      <c r="C1030" s="139"/>
      <c r="D1030" s="140"/>
      <c r="E1030" s="142"/>
      <c r="F1030" s="140"/>
      <c r="G1030" s="152"/>
      <c r="H1030" s="152"/>
      <c r="I1030" s="152"/>
      <c r="J1030" s="152"/>
      <c r="K1030" s="152"/>
      <c r="L1030" s="152"/>
      <c r="M1030" s="152"/>
      <c r="N1030" s="152"/>
      <c r="O1030" s="184"/>
    </row>
    <row r="1031" spans="1:15" ht="15.75" x14ac:dyDescent="0.25">
      <c r="B1031" s="127" t="s">
        <v>105</v>
      </c>
      <c r="C1031" s="128">
        <v>1</v>
      </c>
      <c r="D1031" s="129"/>
      <c r="E1031" s="143">
        <v>1</v>
      </c>
      <c r="F1031" s="144"/>
      <c r="G1031" s="59">
        <v>0.94240000000000002</v>
      </c>
      <c r="H1031" s="59">
        <v>0.92230000000000001</v>
      </c>
      <c r="I1031" s="99">
        <v>0.95297290958132996</v>
      </c>
      <c r="J1031" s="99">
        <v>0.99975728155339805</v>
      </c>
      <c r="K1031" s="99">
        <v>0.99988000959923207</v>
      </c>
      <c r="L1031" s="99">
        <v>0.99909999999999999</v>
      </c>
      <c r="M1031" s="99">
        <v>1</v>
      </c>
      <c r="N1031" s="99">
        <v>0.99871134020618557</v>
      </c>
      <c r="O1031" s="99">
        <v>0.99941211052322165</v>
      </c>
    </row>
    <row r="1032" spans="1:15" ht="15.75" x14ac:dyDescent="0.25">
      <c r="B1032" s="127" t="s">
        <v>80</v>
      </c>
      <c r="C1032" s="128">
        <v>1</v>
      </c>
      <c r="D1032" s="129"/>
      <c r="E1032" s="143">
        <v>1</v>
      </c>
      <c r="F1032" s="144"/>
      <c r="G1032" s="59" t="s">
        <v>59</v>
      </c>
      <c r="H1032" s="101" t="s">
        <v>59</v>
      </c>
      <c r="I1032" s="100" t="s">
        <v>59</v>
      </c>
      <c r="J1032" s="100" t="s">
        <v>59</v>
      </c>
      <c r="K1032" s="100">
        <v>2.299584169344473</v>
      </c>
      <c r="L1032" s="100">
        <v>1.4208000000000001</v>
      </c>
      <c r="M1032" s="100">
        <v>1.0273000000000001</v>
      </c>
      <c r="N1032" s="100">
        <v>3.478218835252862</v>
      </c>
      <c r="O1032" s="100">
        <v>3.1985695011876483</v>
      </c>
    </row>
    <row r="1033" spans="1:15" ht="15.75" x14ac:dyDescent="0.25">
      <c r="B1033" s="127" t="s">
        <v>81</v>
      </c>
      <c r="C1033" s="128">
        <v>1</v>
      </c>
      <c r="D1033" s="129"/>
      <c r="E1033" s="143">
        <v>1</v>
      </c>
      <c r="F1033" s="144"/>
      <c r="G1033" s="59" t="s">
        <v>59</v>
      </c>
      <c r="H1033" s="101">
        <v>12.8</v>
      </c>
      <c r="I1033" s="100" t="s">
        <v>59</v>
      </c>
      <c r="J1033" s="100" t="s">
        <v>59</v>
      </c>
      <c r="K1033" s="100">
        <v>0.99101884816170538</v>
      </c>
      <c r="L1033" s="100">
        <v>1.0404</v>
      </c>
      <c r="M1033" s="100">
        <v>1.1794</v>
      </c>
      <c r="N1033" s="100">
        <v>1.0942000000000001</v>
      </c>
      <c r="O1033" s="100">
        <v>0.66825396825396821</v>
      </c>
    </row>
    <row r="1034" spans="1:15" ht="15.75" x14ac:dyDescent="0.25">
      <c r="B1034" s="127" t="s">
        <v>82</v>
      </c>
      <c r="C1034" s="128">
        <v>1</v>
      </c>
      <c r="D1034" s="129"/>
      <c r="E1034" s="143">
        <v>1</v>
      </c>
      <c r="F1034" s="144"/>
      <c r="G1034" s="59" t="s">
        <v>59</v>
      </c>
      <c r="H1034" s="101">
        <v>1.1100000000000001</v>
      </c>
      <c r="I1034" s="99">
        <v>1.5346</v>
      </c>
      <c r="J1034" s="99">
        <v>1.3634615384615385</v>
      </c>
      <c r="K1034" s="99">
        <v>2.2288461538461539</v>
      </c>
      <c r="L1034" s="99">
        <v>1.9365000000000001</v>
      </c>
      <c r="M1034" s="99">
        <v>1.1192</v>
      </c>
      <c r="N1034" s="99">
        <v>1.0649</v>
      </c>
      <c r="O1034" s="99">
        <v>0.9647735442127966</v>
      </c>
    </row>
    <row r="1035" spans="1:15" ht="15.75" x14ac:dyDescent="0.25">
      <c r="B1035" s="127" t="s">
        <v>66</v>
      </c>
      <c r="C1035" s="128">
        <v>0.01</v>
      </c>
      <c r="D1035" s="129"/>
      <c r="E1035" s="143">
        <v>0.01</v>
      </c>
      <c r="F1035" s="144"/>
      <c r="G1035" s="59" t="s">
        <v>59</v>
      </c>
      <c r="H1035" s="101">
        <v>0</v>
      </c>
      <c r="I1035" s="99">
        <v>0</v>
      </c>
      <c r="J1035" s="99">
        <v>4.1666666666666664E-2</v>
      </c>
      <c r="K1035" s="99">
        <v>4.0540540540540543E-2</v>
      </c>
      <c r="L1035" s="99">
        <v>3.0300000000000001E-2</v>
      </c>
      <c r="M1035" s="99">
        <v>0</v>
      </c>
      <c r="N1035" s="99">
        <v>0</v>
      </c>
      <c r="O1035" s="99">
        <v>0.05</v>
      </c>
    </row>
    <row r="1036" spans="1:15" ht="15.75" x14ac:dyDescent="0.25">
      <c r="B1036" s="127" t="s">
        <v>75</v>
      </c>
      <c r="C1036" s="128" t="s">
        <v>83</v>
      </c>
      <c r="D1036" s="129"/>
      <c r="E1036" s="143" t="s">
        <v>83</v>
      </c>
      <c r="F1036" s="144"/>
      <c r="G1036" s="59" t="s">
        <v>59</v>
      </c>
      <c r="H1036" s="101" t="s">
        <v>59</v>
      </c>
      <c r="I1036" s="100" t="s">
        <v>59</v>
      </c>
      <c r="J1036" s="100" t="s">
        <v>59</v>
      </c>
      <c r="K1036" s="100">
        <v>1.708201708201708</v>
      </c>
      <c r="L1036" s="100">
        <v>1.4194</v>
      </c>
      <c r="M1036" s="100">
        <v>1.5713999999999999</v>
      </c>
      <c r="N1036" s="100">
        <v>1.5652173913043479</v>
      </c>
      <c r="O1036" s="100">
        <v>2.4</v>
      </c>
    </row>
    <row r="1037" spans="1:15" ht="15.75" x14ac:dyDescent="0.25">
      <c r="B1037" s="127" t="s">
        <v>106</v>
      </c>
      <c r="C1037" s="128">
        <v>0.6</v>
      </c>
      <c r="D1037" s="129"/>
      <c r="E1037" s="143">
        <v>0.6</v>
      </c>
      <c r="F1037" s="144"/>
      <c r="G1037" s="59">
        <v>1.1164000000000001</v>
      </c>
      <c r="H1037" s="59">
        <v>0.66669999999999996</v>
      </c>
      <c r="I1037" s="99">
        <v>0.83333333333333337</v>
      </c>
      <c r="J1037" s="99">
        <v>0.5714285714285714</v>
      </c>
      <c r="K1037" s="99">
        <v>0.77777777777777779</v>
      </c>
      <c r="L1037" s="99">
        <v>0.7</v>
      </c>
      <c r="M1037" s="99">
        <v>0.5714285714285714</v>
      </c>
      <c r="N1037" s="99">
        <v>0.5</v>
      </c>
      <c r="O1037" s="99">
        <v>1</v>
      </c>
    </row>
    <row r="1038" spans="1:15" ht="15.75" x14ac:dyDescent="0.25">
      <c r="B1038" s="127" t="s">
        <v>85</v>
      </c>
      <c r="C1038" s="128">
        <v>0.6</v>
      </c>
      <c r="D1038" s="129"/>
      <c r="E1038" s="143">
        <v>0.6</v>
      </c>
      <c r="F1038" s="144"/>
      <c r="G1038" s="59">
        <v>0.55000000000000004</v>
      </c>
      <c r="H1038" s="59">
        <v>0.44440000000000002</v>
      </c>
      <c r="I1038" s="99">
        <v>0.33333333333333331</v>
      </c>
      <c r="J1038" s="99">
        <v>0.42857142857142855</v>
      </c>
      <c r="K1038" s="99">
        <v>0.77777777777777779</v>
      </c>
      <c r="L1038" s="99">
        <v>0.7</v>
      </c>
      <c r="M1038" s="99">
        <v>1</v>
      </c>
      <c r="N1038" s="99">
        <v>0.83333333333333337</v>
      </c>
      <c r="O1038" s="99">
        <v>1</v>
      </c>
    </row>
    <row r="1039" spans="1:15" ht="15.75" x14ac:dyDescent="0.25">
      <c r="B1039" s="127" t="s">
        <v>107</v>
      </c>
      <c r="C1039" s="128">
        <v>0.6</v>
      </c>
      <c r="D1039" s="129"/>
      <c r="E1039" s="143">
        <v>0.6</v>
      </c>
      <c r="F1039" s="144"/>
      <c r="G1039" s="59">
        <v>1.3365</v>
      </c>
      <c r="H1039" s="59">
        <v>0.66669999999999996</v>
      </c>
      <c r="I1039" s="99">
        <v>1</v>
      </c>
      <c r="J1039" s="99">
        <v>0.5714285714285714</v>
      </c>
      <c r="K1039" s="99">
        <v>1.1111111111111112</v>
      </c>
      <c r="L1039" s="99">
        <v>0.7</v>
      </c>
      <c r="M1039" s="99">
        <v>0.8571428571428571</v>
      </c>
      <c r="N1039" s="99">
        <v>0.66666666666666663</v>
      </c>
      <c r="O1039" s="99">
        <v>1</v>
      </c>
    </row>
    <row r="1040" spans="1:15" ht="15.75" x14ac:dyDescent="0.25">
      <c r="B1040" s="127" t="s">
        <v>87</v>
      </c>
      <c r="C1040" s="128">
        <v>0.4</v>
      </c>
      <c r="D1040" s="129"/>
      <c r="E1040" s="143">
        <v>0.4</v>
      </c>
      <c r="F1040" s="144"/>
      <c r="G1040" s="59">
        <v>1.66</v>
      </c>
      <c r="H1040" s="59">
        <v>0.65</v>
      </c>
      <c r="I1040" s="99">
        <v>0.6404858299595142</v>
      </c>
      <c r="J1040" s="99">
        <v>0.63581730769230771</v>
      </c>
      <c r="K1040" s="99">
        <v>0.62160000000000004</v>
      </c>
      <c r="L1040" s="99">
        <v>0.5958</v>
      </c>
      <c r="M1040" s="99">
        <v>0.61550210003818251</v>
      </c>
      <c r="N1040" s="99">
        <v>0.618230358504958</v>
      </c>
      <c r="O1040" s="99">
        <v>0.66628527841342489</v>
      </c>
    </row>
    <row r="1041" spans="2:15" ht="15.75" x14ac:dyDescent="0.25">
      <c r="B1041" s="127" t="s">
        <v>88</v>
      </c>
      <c r="C1041" s="128">
        <v>0.95</v>
      </c>
      <c r="D1041" s="129"/>
      <c r="E1041" s="143">
        <v>0.95</v>
      </c>
      <c r="F1041" s="144"/>
      <c r="G1041" s="59">
        <v>1.2263999999999999</v>
      </c>
      <c r="H1041" s="59">
        <v>0.875</v>
      </c>
      <c r="I1041" s="99">
        <v>0.8089887640449438</v>
      </c>
      <c r="J1041" s="99">
        <v>1.25</v>
      </c>
      <c r="K1041" s="99">
        <v>0.83333333333333337</v>
      </c>
      <c r="L1041" s="99">
        <v>0.71430000000000005</v>
      </c>
      <c r="M1041" s="99">
        <v>1</v>
      </c>
      <c r="N1041" s="99">
        <v>1.0909090909090908</v>
      </c>
      <c r="O1041" s="99">
        <v>1.5</v>
      </c>
    </row>
    <row r="1042" spans="2:15" ht="47.25" customHeight="1" x14ac:dyDescent="0.25">
      <c r="B1042" s="127" t="s">
        <v>108</v>
      </c>
      <c r="C1042" s="128" t="s">
        <v>90</v>
      </c>
      <c r="D1042" s="129"/>
      <c r="E1042" s="143" t="s">
        <v>90</v>
      </c>
      <c r="F1042" s="144"/>
      <c r="G1042" s="59">
        <v>1</v>
      </c>
      <c r="H1042" s="59">
        <v>0.81</v>
      </c>
      <c r="I1042" s="99">
        <v>0.80992728978538753</v>
      </c>
      <c r="J1042" s="99">
        <v>0.90829793689320382</v>
      </c>
      <c r="K1042" s="99">
        <v>0.98242140628749708</v>
      </c>
      <c r="L1042" s="99">
        <v>1.0876999999999999</v>
      </c>
      <c r="M1042" s="99">
        <v>1.0838682134024262</v>
      </c>
      <c r="N1042" s="99">
        <v>1.0781542877225867</v>
      </c>
      <c r="O1042" s="99">
        <v>1.0710611405055848</v>
      </c>
    </row>
    <row r="1043" spans="2:15" ht="47.25" customHeight="1" x14ac:dyDescent="0.25">
      <c r="B1043" s="127" t="s">
        <v>109</v>
      </c>
      <c r="C1043" s="128" t="s">
        <v>110</v>
      </c>
      <c r="D1043" s="129"/>
      <c r="E1043" s="143" t="s">
        <v>110</v>
      </c>
      <c r="F1043" s="144"/>
      <c r="G1043" s="59">
        <v>1.6927000000000001</v>
      </c>
      <c r="H1043" s="59">
        <v>0.42259999999999998</v>
      </c>
      <c r="I1043" s="99">
        <v>0.42658613814940777</v>
      </c>
      <c r="J1043" s="99">
        <v>0.61741504854368934</v>
      </c>
      <c r="K1043" s="99">
        <v>0.65994720422366215</v>
      </c>
      <c r="L1043" s="99">
        <v>0.72489999999999999</v>
      </c>
      <c r="M1043" s="99">
        <v>0.72478702940368234</v>
      </c>
      <c r="N1043" s="99">
        <v>0.72096610434239305</v>
      </c>
      <c r="O1043" s="99">
        <v>0.71869488536155213</v>
      </c>
    </row>
    <row r="1044" spans="2:15" ht="15.75" x14ac:dyDescent="0.25">
      <c r="B1044" s="127" t="s">
        <v>67</v>
      </c>
      <c r="C1044" s="128">
        <v>0.13</v>
      </c>
      <c r="D1044" s="129"/>
      <c r="E1044" s="143">
        <v>0.13</v>
      </c>
      <c r="F1044" s="144"/>
      <c r="G1044" s="59">
        <v>6.6699999999999995E-2</v>
      </c>
      <c r="H1044" s="59">
        <v>5.7000000000000002E-3</v>
      </c>
      <c r="I1044" s="99">
        <v>8.3930757125371576E-3</v>
      </c>
      <c r="J1044" s="99">
        <v>1.1399420581937271E-2</v>
      </c>
      <c r="K1044" s="99">
        <v>8.2874716736808032E-3</v>
      </c>
      <c r="L1044" s="99">
        <v>1.0200000000000001E-2</v>
      </c>
      <c r="M1044" s="99">
        <v>1.3296832225263981E-2</v>
      </c>
      <c r="N1044" s="99">
        <v>1.4741800418702024E-2</v>
      </c>
      <c r="O1044" s="99">
        <v>1.1841140102693073E-2</v>
      </c>
    </row>
    <row r="1045" spans="2:15" ht="47.25" customHeight="1" x14ac:dyDescent="0.25">
      <c r="B1045" s="127" t="s">
        <v>68</v>
      </c>
      <c r="C1045" s="128" t="s">
        <v>93</v>
      </c>
      <c r="D1045" s="129"/>
      <c r="E1045" s="143" t="s">
        <v>93</v>
      </c>
      <c r="F1045" s="144"/>
      <c r="G1045" s="59">
        <v>0.81640000000000001</v>
      </c>
      <c r="H1045" s="59">
        <v>0.6</v>
      </c>
      <c r="I1045" s="99">
        <v>0.56944444444444442</v>
      </c>
      <c r="J1045" s="99">
        <v>0.81767955801104975</v>
      </c>
      <c r="K1045" s="99">
        <v>0.6171875</v>
      </c>
      <c r="L1045" s="99">
        <v>0.78080000000000005</v>
      </c>
      <c r="M1045" s="99">
        <v>0.66470588235294115</v>
      </c>
      <c r="N1045" s="99">
        <v>0.83431952662721898</v>
      </c>
      <c r="O1045" s="99">
        <v>0.69026548672566368</v>
      </c>
    </row>
    <row r="1046" spans="2:15" ht="15.75" x14ac:dyDescent="0.25">
      <c r="B1046" s="127" t="s">
        <v>111</v>
      </c>
      <c r="C1046" s="128">
        <v>0.5</v>
      </c>
      <c r="D1046" s="129"/>
      <c r="E1046" s="143">
        <v>0.5</v>
      </c>
      <c r="F1046" s="144"/>
      <c r="G1046" s="59">
        <v>0.1885</v>
      </c>
      <c r="H1046" s="59">
        <v>9.5500000000000002E-2</v>
      </c>
      <c r="I1046" s="99">
        <v>8.1955922865013769E-2</v>
      </c>
      <c r="J1046" s="99">
        <v>0.20775193798449612</v>
      </c>
      <c r="K1046" s="99">
        <v>0.22460658082975679</v>
      </c>
      <c r="L1046" s="99">
        <v>0.1825</v>
      </c>
      <c r="M1046" s="99">
        <v>0.22768304914744233</v>
      </c>
      <c r="N1046" s="99">
        <v>0.23936696340257171</v>
      </c>
      <c r="O1046" s="99">
        <v>0.2459485224022879</v>
      </c>
    </row>
    <row r="1047" spans="2:15" ht="15.75" x14ac:dyDescent="0.25">
      <c r="B1047" s="127" t="s">
        <v>70</v>
      </c>
      <c r="C1047" s="128">
        <v>0.5</v>
      </c>
      <c r="D1047" s="129"/>
      <c r="E1047" s="143">
        <v>0.5</v>
      </c>
      <c r="F1047" s="144"/>
      <c r="G1047" s="59">
        <v>0.19400000000000001</v>
      </c>
      <c r="H1047" s="59">
        <v>3.2000000000000001E-2</v>
      </c>
      <c r="I1047" s="99">
        <v>3.2000000000000001E-2</v>
      </c>
      <c r="J1047" s="99">
        <v>9.7000000000000003E-2</v>
      </c>
      <c r="K1047" s="99">
        <v>9.4E-2</v>
      </c>
      <c r="L1047" s="99">
        <v>6.3E-2</v>
      </c>
      <c r="M1047" s="99">
        <v>6.3E-2</v>
      </c>
      <c r="N1047" s="99">
        <v>0.25</v>
      </c>
      <c r="O1047" s="99">
        <v>6.3E-2</v>
      </c>
    </row>
    <row r="1048" spans="2:15" ht="47.25" customHeight="1" x14ac:dyDescent="0.25">
      <c r="B1048" s="127" t="s">
        <v>96</v>
      </c>
      <c r="C1048" s="128" t="s">
        <v>97</v>
      </c>
      <c r="D1048" s="129"/>
      <c r="E1048" s="143" t="s">
        <v>97</v>
      </c>
      <c r="F1048" s="144"/>
      <c r="G1048" s="59">
        <v>1.0184</v>
      </c>
      <c r="H1048" s="59">
        <v>0.80549999999999999</v>
      </c>
      <c r="I1048" s="99">
        <v>0.798306389530408</v>
      </c>
      <c r="J1048" s="99">
        <v>0.96403440187646594</v>
      </c>
      <c r="K1048" s="99">
        <v>1.0513029315960911</v>
      </c>
      <c r="L1048" s="99">
        <v>0.93959999999999999</v>
      </c>
      <c r="M1048" s="99">
        <v>0.92598187311178248</v>
      </c>
      <c r="N1048" s="99">
        <v>0.91158989598811291</v>
      </c>
      <c r="O1048" s="99">
        <v>0.90082028337061892</v>
      </c>
    </row>
    <row r="1049" spans="2:15" ht="47.25" customHeight="1" x14ac:dyDescent="0.25">
      <c r="B1049" s="127" t="s">
        <v>98</v>
      </c>
      <c r="C1049" s="128" t="s">
        <v>99</v>
      </c>
      <c r="D1049" s="129"/>
      <c r="E1049" s="143" t="s">
        <v>99</v>
      </c>
      <c r="F1049" s="144"/>
      <c r="G1049" s="59">
        <v>0.82779999999999998</v>
      </c>
      <c r="H1049" s="59">
        <v>0.74339999999999995</v>
      </c>
      <c r="I1049" s="99">
        <v>0.7752808988764045</v>
      </c>
      <c r="J1049" s="99">
        <v>0.97499999999999998</v>
      </c>
      <c r="K1049" s="99">
        <v>0.97647058823529409</v>
      </c>
      <c r="L1049" s="99">
        <v>0.97670000000000001</v>
      </c>
      <c r="M1049" s="99">
        <v>0.96385542168674698</v>
      </c>
      <c r="N1049" s="99">
        <v>0.8928571428571429</v>
      </c>
      <c r="O1049" s="99">
        <v>0.90588235294117647</v>
      </c>
    </row>
    <row r="1050" spans="2:15" ht="47.25" customHeight="1" x14ac:dyDescent="0.25">
      <c r="B1050" s="127" t="s">
        <v>100</v>
      </c>
      <c r="C1050" s="128" t="s">
        <v>101</v>
      </c>
      <c r="D1050" s="129"/>
      <c r="E1050" s="143" t="s">
        <v>101</v>
      </c>
      <c r="F1050" s="144"/>
      <c r="G1050" s="59">
        <v>5.94</v>
      </c>
      <c r="H1050" s="59">
        <v>5.7099999999999998E-2</v>
      </c>
      <c r="I1050" s="99">
        <v>5.668269418709198E-2</v>
      </c>
      <c r="J1050" s="99">
        <v>5.668269418709198E-2</v>
      </c>
      <c r="K1050" s="99">
        <v>0.15198784097272219</v>
      </c>
      <c r="L1050" s="99">
        <v>0.1542</v>
      </c>
      <c r="M1050" s="99">
        <v>0.15408471715149374</v>
      </c>
      <c r="N1050" s="99">
        <v>0.15424867228990941</v>
      </c>
      <c r="O1050" s="99">
        <v>0.15775034293552814</v>
      </c>
    </row>
    <row r="1051" spans="2:15" ht="15.75" x14ac:dyDescent="0.25">
      <c r="B1051" s="127" t="s">
        <v>102</v>
      </c>
      <c r="C1051" s="128">
        <v>0.01</v>
      </c>
      <c r="D1051" s="129"/>
      <c r="E1051" s="143">
        <v>0.01</v>
      </c>
      <c r="F1051" s="144"/>
      <c r="G1051" s="59">
        <v>0.14860000000000001</v>
      </c>
      <c r="H1051" s="59">
        <v>2.3300000000000001E-2</v>
      </c>
      <c r="I1051" s="99">
        <v>1.1428571428571429E-2</v>
      </c>
      <c r="J1051" s="99">
        <v>4.11522633744856E-3</v>
      </c>
      <c r="K1051" s="99">
        <v>0</v>
      </c>
      <c r="L1051" s="99">
        <v>6.3600000000000004E-2</v>
      </c>
      <c r="M1051" s="99">
        <v>5.8479532163742687E-3</v>
      </c>
      <c r="N1051" s="99">
        <v>0.10638297872340426</v>
      </c>
      <c r="O1051" s="99">
        <v>1.7241379310344827E-2</v>
      </c>
    </row>
    <row r="1052" spans="2:15" ht="16.5" thickBot="1" x14ac:dyDescent="0.3">
      <c r="B1052" s="130" t="s">
        <v>112</v>
      </c>
      <c r="C1052" s="131">
        <v>0.5</v>
      </c>
      <c r="D1052" s="132"/>
      <c r="E1052" s="133">
        <v>0.5</v>
      </c>
      <c r="F1052" s="134"/>
      <c r="G1052" s="60">
        <v>0.31709999999999999</v>
      </c>
      <c r="H1052" s="60">
        <v>0.65</v>
      </c>
      <c r="I1052" s="109">
        <v>0.12728832951945079</v>
      </c>
      <c r="J1052" s="99">
        <v>0.35511145272867023</v>
      </c>
      <c r="K1052" s="99">
        <v>0.41297935103244837</v>
      </c>
      <c r="L1052" s="99">
        <v>0.36299999999999999</v>
      </c>
      <c r="M1052" s="99">
        <v>0.6367896895137668</v>
      </c>
      <c r="N1052" s="99">
        <v>0.64685314685314688</v>
      </c>
      <c r="O1052" s="99">
        <v>0.6645856980703746</v>
      </c>
    </row>
    <row r="1053" spans="2:15" ht="16.5" thickBot="1" x14ac:dyDescent="0.3">
      <c r="B1053" s="183"/>
      <c r="C1053" s="183"/>
      <c r="D1053" s="183"/>
      <c r="E1053" s="183"/>
      <c r="F1053" s="183"/>
      <c r="G1053" s="183"/>
      <c r="H1053" s="183"/>
      <c r="I1053" s="183"/>
      <c r="J1053" s="183"/>
      <c r="K1053" s="183"/>
      <c r="L1053" s="183"/>
      <c r="M1053" s="183"/>
      <c r="N1053" s="183"/>
      <c r="O1053" s="183"/>
    </row>
    <row r="1054" spans="2:15" x14ac:dyDescent="0.25">
      <c r="B1054" s="164" t="s">
        <v>195</v>
      </c>
      <c r="C1054" s="165"/>
      <c r="D1054" s="165"/>
      <c r="E1054" s="165"/>
      <c r="F1054" s="165"/>
      <c r="G1054" s="165"/>
      <c r="H1054" s="165"/>
      <c r="I1054" s="165"/>
      <c r="J1054" s="165"/>
      <c r="K1054" s="165"/>
      <c r="L1054" s="165"/>
      <c r="M1054" s="165"/>
      <c r="N1054" s="165"/>
      <c r="O1054" s="166"/>
    </row>
    <row r="1055" spans="2:15" ht="15" customHeight="1" x14ac:dyDescent="0.25">
      <c r="B1055" s="135" t="s">
        <v>5</v>
      </c>
      <c r="C1055" s="136"/>
      <c r="D1055" s="137"/>
      <c r="E1055" s="141" t="s">
        <v>46</v>
      </c>
      <c r="F1055" s="137"/>
      <c r="G1055" s="152" t="s">
        <v>49</v>
      </c>
      <c r="H1055" s="152" t="s">
        <v>50</v>
      </c>
      <c r="I1055" s="152" t="s">
        <v>51</v>
      </c>
      <c r="J1055" s="152" t="s">
        <v>52</v>
      </c>
      <c r="K1055" s="152" t="s">
        <v>53</v>
      </c>
      <c r="L1055" s="152" t="s">
        <v>54</v>
      </c>
      <c r="M1055" s="152" t="s">
        <v>55</v>
      </c>
      <c r="N1055" s="152" t="s">
        <v>56</v>
      </c>
      <c r="O1055" s="184" t="s">
        <v>57</v>
      </c>
    </row>
    <row r="1056" spans="2:15" x14ac:dyDescent="0.25">
      <c r="B1056" s="138"/>
      <c r="C1056" s="139"/>
      <c r="D1056" s="140"/>
      <c r="E1056" s="142"/>
      <c r="F1056" s="140"/>
      <c r="G1056" s="152"/>
      <c r="H1056" s="152"/>
      <c r="I1056" s="152"/>
      <c r="J1056" s="152"/>
      <c r="K1056" s="152"/>
      <c r="L1056" s="152"/>
      <c r="M1056" s="152"/>
      <c r="N1056" s="152"/>
      <c r="O1056" s="184"/>
    </row>
    <row r="1057" spans="2:15" ht="15.75" x14ac:dyDescent="0.25">
      <c r="B1057" s="127" t="s">
        <v>105</v>
      </c>
      <c r="C1057" s="128">
        <v>1</v>
      </c>
      <c r="D1057" s="129"/>
      <c r="E1057" s="143">
        <v>1</v>
      </c>
      <c r="F1057" s="144"/>
      <c r="G1057" s="30">
        <v>0.94240000000000002</v>
      </c>
      <c r="H1057" s="30">
        <v>0.96909999999999996</v>
      </c>
      <c r="I1057" s="99">
        <v>0.98251202704459761</v>
      </c>
      <c r="J1057" s="99">
        <v>0.99967294610151758</v>
      </c>
      <c r="K1057" s="99">
        <v>1</v>
      </c>
      <c r="L1057" s="99">
        <v>0.99950000000000006</v>
      </c>
      <c r="M1057" s="99">
        <v>0.99993494242404524</v>
      </c>
      <c r="N1057" s="99">
        <v>0.99948021571048018</v>
      </c>
      <c r="O1057" s="99">
        <v>0.99844428599209178</v>
      </c>
    </row>
    <row r="1058" spans="2:15" ht="15.75" x14ac:dyDescent="0.25">
      <c r="B1058" s="127" t="s">
        <v>80</v>
      </c>
      <c r="C1058" s="128">
        <v>1</v>
      </c>
      <c r="D1058" s="129"/>
      <c r="E1058" s="143">
        <v>1</v>
      </c>
      <c r="F1058" s="144"/>
      <c r="G1058" s="30" t="s">
        <v>59</v>
      </c>
      <c r="H1058" s="103" t="s">
        <v>59</v>
      </c>
      <c r="I1058" s="103" t="s">
        <v>59</v>
      </c>
      <c r="J1058" s="103" t="s">
        <v>59</v>
      </c>
      <c r="K1058" s="103">
        <v>1.6038410197778636</v>
      </c>
      <c r="L1058" s="103">
        <v>1.6276999999999999</v>
      </c>
      <c r="M1058" s="103">
        <v>526.27340000000004</v>
      </c>
      <c r="N1058" s="103">
        <v>2.7565319195441833</v>
      </c>
      <c r="O1058" s="103">
        <v>2.2467367027564378</v>
      </c>
    </row>
    <row r="1059" spans="2:15" ht="15.75" x14ac:dyDescent="0.25">
      <c r="B1059" s="127" t="s">
        <v>81</v>
      </c>
      <c r="C1059" s="128">
        <v>1</v>
      </c>
      <c r="D1059" s="129"/>
      <c r="E1059" s="143">
        <v>1</v>
      </c>
      <c r="F1059" s="144"/>
      <c r="G1059" s="30" t="s">
        <v>59</v>
      </c>
      <c r="H1059" s="103">
        <v>53.8</v>
      </c>
      <c r="I1059" s="103" t="s">
        <v>59</v>
      </c>
      <c r="J1059" s="103" t="s">
        <v>59</v>
      </c>
      <c r="K1059" s="103">
        <v>0.84775299327538134</v>
      </c>
      <c r="L1059" s="103">
        <v>1.1174999999999999</v>
      </c>
      <c r="M1059" s="103">
        <v>0.99509999999999998</v>
      </c>
      <c r="N1059" s="103">
        <v>1.7850999999999999</v>
      </c>
      <c r="O1059" s="103">
        <v>0.8993704830250705</v>
      </c>
    </row>
    <row r="1060" spans="2:15" ht="15.75" x14ac:dyDescent="0.25">
      <c r="B1060" s="127" t="s">
        <v>82</v>
      </c>
      <c r="C1060" s="128">
        <v>1</v>
      </c>
      <c r="D1060" s="129"/>
      <c r="E1060" s="143">
        <v>1</v>
      </c>
      <c r="F1060" s="144"/>
      <c r="G1060" s="30" t="s">
        <v>59</v>
      </c>
      <c r="H1060" s="103">
        <v>0.86</v>
      </c>
      <c r="I1060" s="99">
        <v>1.6335999999999999</v>
      </c>
      <c r="J1060" s="99" t="s">
        <v>59</v>
      </c>
      <c r="K1060" s="99">
        <v>1.3658964308635617</v>
      </c>
      <c r="L1060" s="99">
        <v>1.4156</v>
      </c>
      <c r="M1060" s="99">
        <v>1.2018</v>
      </c>
      <c r="N1060" s="99">
        <v>3.0097</v>
      </c>
      <c r="O1060" s="99">
        <v>2.1830363258240868</v>
      </c>
    </row>
    <row r="1061" spans="2:15" ht="15.75" x14ac:dyDescent="0.25">
      <c r="B1061" s="127" t="s">
        <v>66</v>
      </c>
      <c r="C1061" s="128">
        <v>0.01</v>
      </c>
      <c r="D1061" s="129"/>
      <c r="E1061" s="143">
        <v>0.01</v>
      </c>
      <c r="F1061" s="144"/>
      <c r="G1061" s="30" t="s">
        <v>59</v>
      </c>
      <c r="H1061" s="103">
        <v>0</v>
      </c>
      <c r="I1061" s="100">
        <v>0</v>
      </c>
      <c r="J1061" s="100">
        <v>1.7241379310344827E-2</v>
      </c>
      <c r="K1061" s="100">
        <v>1.7241379310344827E-2</v>
      </c>
      <c r="L1061" s="100">
        <v>0.01</v>
      </c>
      <c r="M1061" s="100">
        <v>0</v>
      </c>
      <c r="N1061" s="100">
        <v>0</v>
      </c>
      <c r="O1061" s="100">
        <v>0</v>
      </c>
    </row>
    <row r="1062" spans="2:15" ht="15.75" x14ac:dyDescent="0.25">
      <c r="B1062" s="127" t="s">
        <v>75</v>
      </c>
      <c r="C1062" s="128" t="s">
        <v>83</v>
      </c>
      <c r="D1062" s="129"/>
      <c r="E1062" s="143" t="s">
        <v>83</v>
      </c>
      <c r="F1062" s="144"/>
      <c r="G1062" s="30" t="s">
        <v>59</v>
      </c>
      <c r="H1062" s="103" t="s">
        <v>59</v>
      </c>
      <c r="I1062" s="103" t="s">
        <v>59</v>
      </c>
      <c r="J1062" s="103">
        <v>0.5</v>
      </c>
      <c r="K1062" s="103">
        <v>0.80628272251308897</v>
      </c>
      <c r="L1062" s="103">
        <v>0.91100000000000003</v>
      </c>
      <c r="M1062" s="103">
        <v>0.87670000000000003</v>
      </c>
      <c r="N1062" s="103">
        <v>1.0157068062827226</v>
      </c>
      <c r="O1062" s="103">
        <v>1.8873239436619718</v>
      </c>
    </row>
    <row r="1063" spans="2:15" ht="15.75" x14ac:dyDescent="0.25">
      <c r="B1063" s="127" t="s">
        <v>106</v>
      </c>
      <c r="C1063" s="128">
        <v>0.6</v>
      </c>
      <c r="D1063" s="129"/>
      <c r="E1063" s="143">
        <v>0.6</v>
      </c>
      <c r="F1063" s="144"/>
      <c r="G1063" s="30">
        <v>0.98329999999999995</v>
      </c>
      <c r="H1063" s="30">
        <v>0.71</v>
      </c>
      <c r="I1063" s="99">
        <v>0.36363636363636365</v>
      </c>
      <c r="J1063" s="99">
        <v>0.6428571428571429</v>
      </c>
      <c r="K1063" s="99">
        <v>0.66666666666666663</v>
      </c>
      <c r="L1063" s="99">
        <v>0.61539999999999995</v>
      </c>
      <c r="M1063" s="99">
        <v>0.55555555555555558</v>
      </c>
      <c r="N1063" s="99">
        <v>0.8125</v>
      </c>
      <c r="O1063" s="99">
        <v>0.84210526315789469</v>
      </c>
    </row>
    <row r="1064" spans="2:15" ht="15.75" x14ac:dyDescent="0.25">
      <c r="B1064" s="127" t="s">
        <v>85</v>
      </c>
      <c r="C1064" s="128">
        <v>0.6</v>
      </c>
      <c r="D1064" s="129"/>
      <c r="E1064" s="143">
        <v>0.6</v>
      </c>
      <c r="F1064" s="144"/>
      <c r="G1064" s="30">
        <v>0.2</v>
      </c>
      <c r="H1064" s="30">
        <v>4.1700000000000001E-2</v>
      </c>
      <c r="I1064" s="99">
        <v>9.0909090909090912E-2</v>
      </c>
      <c r="J1064" s="99">
        <v>0.42857142857142855</v>
      </c>
      <c r="K1064" s="99">
        <v>0.33333333333333331</v>
      </c>
      <c r="L1064" s="99">
        <v>0.5</v>
      </c>
      <c r="M1064" s="99">
        <v>0.66666666666666663</v>
      </c>
      <c r="N1064" s="99">
        <v>0.625</v>
      </c>
      <c r="O1064" s="99">
        <v>0.89473684210526316</v>
      </c>
    </row>
    <row r="1065" spans="2:15" ht="15.75" x14ac:dyDescent="0.25">
      <c r="B1065" s="127" t="s">
        <v>107</v>
      </c>
      <c r="C1065" s="128">
        <v>0.6</v>
      </c>
      <c r="D1065" s="129"/>
      <c r="E1065" s="143">
        <v>0.6</v>
      </c>
      <c r="F1065" s="144"/>
      <c r="G1065" s="30">
        <v>0.97499999999999998</v>
      </c>
      <c r="H1065" s="30">
        <v>0.45829999999999999</v>
      </c>
      <c r="I1065" s="99">
        <v>0.36363636363636365</v>
      </c>
      <c r="J1065" s="99">
        <v>0.8571428571428571</v>
      </c>
      <c r="K1065" s="99">
        <v>0.91666666666666663</v>
      </c>
      <c r="L1065" s="99">
        <v>0.88460000000000005</v>
      </c>
      <c r="M1065" s="99">
        <v>0.88888888888888884</v>
      </c>
      <c r="N1065" s="99">
        <v>0.75</v>
      </c>
      <c r="O1065" s="99">
        <v>1</v>
      </c>
    </row>
    <row r="1066" spans="2:15" ht="15.75" x14ac:dyDescent="0.25">
      <c r="B1066" s="127" t="s">
        <v>87</v>
      </c>
      <c r="C1066" s="128">
        <v>0.4</v>
      </c>
      <c r="D1066" s="129"/>
      <c r="E1066" s="143">
        <v>0.4</v>
      </c>
      <c r="F1066" s="144"/>
      <c r="G1066" s="30">
        <v>1.2662</v>
      </c>
      <c r="H1066" s="30">
        <v>0.5081</v>
      </c>
      <c r="I1066" s="99">
        <v>0.5089555710630379</v>
      </c>
      <c r="J1066" s="99">
        <v>0.49976958525345622</v>
      </c>
      <c r="K1066" s="99">
        <v>0.49370000000000003</v>
      </c>
      <c r="L1066" s="99">
        <v>0.47460000000000002</v>
      </c>
      <c r="M1066" s="99">
        <v>0.48408367439745337</v>
      </c>
      <c r="N1066" s="99">
        <v>0.49658780709736122</v>
      </c>
      <c r="O1066" s="99">
        <v>0.52665003402132005</v>
      </c>
    </row>
    <row r="1067" spans="2:15" ht="15.75" x14ac:dyDescent="0.25">
      <c r="B1067" s="127" t="s">
        <v>88</v>
      </c>
      <c r="C1067" s="128">
        <v>0.95</v>
      </c>
      <c r="D1067" s="129"/>
      <c r="E1067" s="143">
        <v>0.95</v>
      </c>
      <c r="F1067" s="144"/>
      <c r="G1067" s="30">
        <v>1</v>
      </c>
      <c r="H1067" s="30">
        <v>1.3846000000000001</v>
      </c>
      <c r="I1067" s="99">
        <v>0.40540540540540537</v>
      </c>
      <c r="J1067" s="99">
        <v>0.84615384615384615</v>
      </c>
      <c r="K1067" s="99">
        <v>4.5</v>
      </c>
      <c r="L1067" s="99">
        <v>1.1765000000000001</v>
      </c>
      <c r="M1067" s="99">
        <v>1.1333333333333333</v>
      </c>
      <c r="N1067" s="99">
        <v>0.8125</v>
      </c>
      <c r="O1067" s="99">
        <v>1.1111111111111112</v>
      </c>
    </row>
    <row r="1068" spans="2:15" ht="47.25" customHeight="1" x14ac:dyDescent="0.25">
      <c r="B1068" s="127" t="s">
        <v>108</v>
      </c>
      <c r="C1068" s="128" t="s">
        <v>90</v>
      </c>
      <c r="D1068" s="129"/>
      <c r="E1068" s="143" t="s">
        <v>90</v>
      </c>
      <c r="F1068" s="144"/>
      <c r="G1068" s="30">
        <v>1</v>
      </c>
      <c r="H1068" s="30">
        <v>0.77</v>
      </c>
      <c r="I1068" s="99">
        <v>0.77708522948901315</v>
      </c>
      <c r="J1068" s="99">
        <v>0.79208366038723177</v>
      </c>
      <c r="K1068" s="99">
        <v>0.79494179963379541</v>
      </c>
      <c r="L1068" s="99">
        <v>0.80130000000000001</v>
      </c>
      <c r="M1068" s="99">
        <v>0.81525274868258402</v>
      </c>
      <c r="N1068" s="99">
        <v>0.8141933597557014</v>
      </c>
      <c r="O1068" s="99">
        <v>0.82546023206067287</v>
      </c>
    </row>
    <row r="1069" spans="2:15" ht="47.25" customHeight="1" x14ac:dyDescent="0.25">
      <c r="B1069" s="127" t="s">
        <v>109</v>
      </c>
      <c r="C1069" s="128" t="s">
        <v>110</v>
      </c>
      <c r="D1069" s="129"/>
      <c r="E1069" s="143" t="s">
        <v>110</v>
      </c>
      <c r="F1069" s="144"/>
      <c r="G1069" s="30">
        <v>1.9547000000000001</v>
      </c>
      <c r="H1069" s="30">
        <v>0.38290000000000002</v>
      </c>
      <c r="I1069" s="99">
        <v>0.38681575867897544</v>
      </c>
      <c r="J1069" s="99">
        <v>0.53664093842665272</v>
      </c>
      <c r="K1069" s="99">
        <v>0.5405876711134362</v>
      </c>
      <c r="L1069" s="99">
        <v>0.54469999999999996</v>
      </c>
      <c r="M1069" s="99">
        <v>0.55542905471342141</v>
      </c>
      <c r="N1069" s="99">
        <v>0.55470729647196415</v>
      </c>
      <c r="O1069" s="99">
        <v>0.56097534625440248</v>
      </c>
    </row>
    <row r="1070" spans="2:15" ht="15.75" x14ac:dyDescent="0.25">
      <c r="B1070" s="127" t="s">
        <v>67</v>
      </c>
      <c r="C1070" s="128">
        <v>0.13</v>
      </c>
      <c r="D1070" s="129"/>
      <c r="E1070" s="143">
        <v>0.13</v>
      </c>
      <c r="F1070" s="144"/>
      <c r="G1070" s="30">
        <v>8.2699999999999996E-2</v>
      </c>
      <c r="H1070" s="30">
        <v>5.7000000000000002E-3</v>
      </c>
      <c r="I1070" s="99">
        <v>7.6939827248312404E-3</v>
      </c>
      <c r="J1070" s="99">
        <v>9.2521823082183513E-3</v>
      </c>
      <c r="K1070" s="99">
        <v>9.3548671785367576E-3</v>
      </c>
      <c r="L1070" s="99">
        <v>1.09E-2</v>
      </c>
      <c r="M1070" s="99">
        <v>1.2027797576621525E-2</v>
      </c>
      <c r="N1070" s="99">
        <v>9.5054415208706434E-3</v>
      </c>
      <c r="O1070" s="99">
        <v>8.6418041499145056E-3</v>
      </c>
    </row>
    <row r="1071" spans="2:15" ht="47.25" customHeight="1" x14ac:dyDescent="0.25">
      <c r="B1071" s="127" t="s">
        <v>68</v>
      </c>
      <c r="C1071" s="128" t="s">
        <v>93</v>
      </c>
      <c r="D1071" s="129"/>
      <c r="E1071" s="143" t="s">
        <v>93</v>
      </c>
      <c r="F1071" s="144"/>
      <c r="G1071" s="30">
        <v>0.93930000000000002</v>
      </c>
      <c r="H1071" s="30">
        <v>0.56000000000000005</v>
      </c>
      <c r="I1071" s="99">
        <v>0.56132075471698117</v>
      </c>
      <c r="J1071" s="99">
        <v>0.44782608695652176</v>
      </c>
      <c r="K1071" s="99">
        <v>0.50471698113207553</v>
      </c>
      <c r="L1071" s="99">
        <v>0.41639999999999999</v>
      </c>
      <c r="M1071" s="99">
        <v>0.54814814814814816</v>
      </c>
      <c r="N1071" s="99">
        <v>0.57004830917874394</v>
      </c>
      <c r="O1071" s="99">
        <v>0.39572192513368987</v>
      </c>
    </row>
    <row r="1072" spans="2:15" ht="15.75" x14ac:dyDescent="0.25">
      <c r="B1072" s="127" t="s">
        <v>111</v>
      </c>
      <c r="C1072" s="128">
        <v>0.5</v>
      </c>
      <c r="D1072" s="129"/>
      <c r="E1072" s="143">
        <v>0.5</v>
      </c>
      <c r="F1072" s="144"/>
      <c r="G1072" s="30">
        <v>0.2717</v>
      </c>
      <c r="H1072" s="30">
        <v>0.14000000000000001</v>
      </c>
      <c r="I1072" s="99">
        <v>0.15236427320490367</v>
      </c>
      <c r="J1072" s="99">
        <v>0.34887892376681612</v>
      </c>
      <c r="K1072" s="99">
        <v>0.33647260273972601</v>
      </c>
      <c r="L1072" s="99">
        <v>0.29089999999999999</v>
      </c>
      <c r="M1072" s="99">
        <v>0.28046142754145637</v>
      </c>
      <c r="N1072" s="99">
        <v>0.27112676056338031</v>
      </c>
      <c r="O1072" s="99">
        <v>0.28217481073640743</v>
      </c>
    </row>
    <row r="1073" spans="2:15" ht="15.75" x14ac:dyDescent="0.25">
      <c r="B1073" s="127" t="s">
        <v>70</v>
      </c>
      <c r="C1073" s="128">
        <v>0.5</v>
      </c>
      <c r="D1073" s="129"/>
      <c r="E1073" s="143">
        <v>0.5</v>
      </c>
      <c r="F1073" s="144"/>
      <c r="G1073" s="30">
        <v>0.25800000000000001</v>
      </c>
      <c r="H1073" s="30">
        <v>6.5000000000000002E-2</v>
      </c>
      <c r="I1073" s="99">
        <v>6.5000000000000002E-2</v>
      </c>
      <c r="J1073" s="99">
        <v>9.7000000000000003E-2</v>
      </c>
      <c r="K1073" s="99">
        <v>6.3E-2</v>
      </c>
      <c r="L1073" s="99">
        <v>3.1E-2</v>
      </c>
      <c r="M1073" s="99">
        <v>0</v>
      </c>
      <c r="N1073" s="99">
        <v>0.156</v>
      </c>
      <c r="O1073" s="99">
        <v>0.156</v>
      </c>
    </row>
    <row r="1074" spans="2:15" ht="47.25" customHeight="1" x14ac:dyDescent="0.25">
      <c r="B1074" s="127" t="s">
        <v>96</v>
      </c>
      <c r="C1074" s="128" t="s">
        <v>97</v>
      </c>
      <c r="D1074" s="129"/>
      <c r="E1074" s="143" t="s">
        <v>97</v>
      </c>
      <c r="F1074" s="144"/>
      <c r="G1074" s="30">
        <v>0.92110000000000003</v>
      </c>
      <c r="H1074" s="30">
        <v>0.745</v>
      </c>
      <c r="I1074" s="99">
        <v>0.74518100611189464</v>
      </c>
      <c r="J1074" s="99">
        <v>0.76280834914611007</v>
      </c>
      <c r="K1074" s="99">
        <v>1.0090605627086313</v>
      </c>
      <c r="L1074" s="99">
        <v>0.9738</v>
      </c>
      <c r="M1074" s="99">
        <v>0.96600566572237956</v>
      </c>
      <c r="N1074" s="99">
        <v>0.9668874172185431</v>
      </c>
      <c r="O1074" s="99">
        <v>0.95868544600938965</v>
      </c>
    </row>
    <row r="1075" spans="2:15" ht="47.25" customHeight="1" x14ac:dyDescent="0.25">
      <c r="B1075" s="127" t="s">
        <v>98</v>
      </c>
      <c r="C1075" s="128" t="s">
        <v>99</v>
      </c>
      <c r="D1075" s="129"/>
      <c r="E1075" s="143" t="s">
        <v>99</v>
      </c>
      <c r="F1075" s="144"/>
      <c r="G1075" s="30">
        <v>0.75</v>
      </c>
      <c r="H1075" s="30">
        <v>0.79249999999999998</v>
      </c>
      <c r="I1075" s="99">
        <v>0.7432432432432432</v>
      </c>
      <c r="J1075" s="99">
        <v>0.77142857142857146</v>
      </c>
      <c r="K1075" s="99">
        <v>1</v>
      </c>
      <c r="L1075" s="99">
        <v>0.97929999999999995</v>
      </c>
      <c r="M1075" s="99">
        <v>0.95</v>
      </c>
      <c r="N1075" s="99">
        <v>0.88028169014084512</v>
      </c>
      <c r="O1075" s="99">
        <v>0.83660130718954251</v>
      </c>
    </row>
    <row r="1076" spans="2:15" ht="47.25" customHeight="1" x14ac:dyDescent="0.25">
      <c r="B1076" s="127" t="s">
        <v>100</v>
      </c>
      <c r="C1076" s="128" t="s">
        <v>101</v>
      </c>
      <c r="D1076" s="129"/>
      <c r="E1076" s="143" t="s">
        <v>101</v>
      </c>
      <c r="F1076" s="144"/>
      <c r="G1076" s="30">
        <v>9.39</v>
      </c>
      <c r="H1076" s="30">
        <v>6.9400000000000003E-2</v>
      </c>
      <c r="I1076" s="99">
        <v>6.9886880769730861E-2</v>
      </c>
      <c r="J1076" s="99">
        <v>6.9886880769730861E-2</v>
      </c>
      <c r="K1076" s="99">
        <v>7.3567878629348674E-2</v>
      </c>
      <c r="L1076" s="99">
        <v>7.2999999999999995E-2</v>
      </c>
      <c r="M1076" s="99">
        <v>7.2105480016481246E-2</v>
      </c>
      <c r="N1076" s="99">
        <v>7.4177549650228491E-2</v>
      </c>
      <c r="O1076" s="99">
        <v>7.6165164970506252E-2</v>
      </c>
    </row>
    <row r="1077" spans="2:15" ht="15.75" x14ac:dyDescent="0.25">
      <c r="B1077" s="127" t="s">
        <v>102</v>
      </c>
      <c r="C1077" s="128">
        <v>0.01</v>
      </c>
      <c r="D1077" s="129"/>
      <c r="E1077" s="143">
        <v>0.01</v>
      </c>
      <c r="F1077" s="144"/>
      <c r="G1077" s="30">
        <v>6.7100000000000007E-2</v>
      </c>
      <c r="H1077" s="30">
        <v>3.49E-2</v>
      </c>
      <c r="I1077" s="99">
        <v>2.7027027027027029E-2</v>
      </c>
      <c r="J1077" s="99">
        <v>8.6419753086419748E-2</v>
      </c>
      <c r="K1077" s="99">
        <v>3.3112582781456954E-3</v>
      </c>
      <c r="L1077" s="99">
        <v>3.6799999999999999E-2</v>
      </c>
      <c r="M1077" s="99">
        <v>2.6666666666666668E-2</v>
      </c>
      <c r="N1077" s="99">
        <v>0.14035087719298245</v>
      </c>
      <c r="O1077" s="99">
        <v>4.9668874172185427E-2</v>
      </c>
    </row>
    <row r="1078" spans="2:15" ht="16.5" thickBot="1" x14ac:dyDescent="0.3">
      <c r="B1078" s="130" t="s">
        <v>112</v>
      </c>
      <c r="C1078" s="131">
        <v>0.5</v>
      </c>
      <c r="D1078" s="132"/>
      <c r="E1078" s="133">
        <v>0.5</v>
      </c>
      <c r="F1078" s="134"/>
      <c r="G1078" s="33">
        <v>0.45</v>
      </c>
      <c r="H1078" s="33">
        <v>0.51</v>
      </c>
      <c r="I1078" s="109">
        <v>0.24041745730550285</v>
      </c>
      <c r="J1078" s="109">
        <v>0.64511494252873558</v>
      </c>
      <c r="K1078" s="109">
        <v>0.66290018832391717</v>
      </c>
      <c r="L1078" s="109">
        <v>0.60299999999999998</v>
      </c>
      <c r="M1078" s="109">
        <v>0.69471053727613497</v>
      </c>
      <c r="N1078" s="109">
        <v>0.8125</v>
      </c>
      <c r="O1078" s="109">
        <v>0.66841468334005649</v>
      </c>
    </row>
    <row r="1079" spans="2:15" ht="15.75" thickBot="1" x14ac:dyDescent="0.3"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  <c r="M1079" s="151"/>
      <c r="N1079" s="151"/>
      <c r="O1079" s="151"/>
    </row>
    <row r="1080" spans="2:15" x14ac:dyDescent="0.25">
      <c r="B1080" s="164" t="s">
        <v>196</v>
      </c>
      <c r="C1080" s="165"/>
      <c r="D1080" s="165"/>
      <c r="E1080" s="165"/>
      <c r="F1080" s="165"/>
      <c r="G1080" s="165"/>
      <c r="H1080" s="165"/>
      <c r="I1080" s="165"/>
      <c r="J1080" s="165"/>
      <c r="K1080" s="165"/>
      <c r="L1080" s="165"/>
      <c r="M1080" s="165"/>
      <c r="N1080" s="165"/>
      <c r="O1080" s="166"/>
    </row>
    <row r="1081" spans="2:15" ht="15" customHeight="1" x14ac:dyDescent="0.25">
      <c r="B1081" s="135" t="s">
        <v>5</v>
      </c>
      <c r="C1081" s="136"/>
      <c r="D1081" s="137"/>
      <c r="E1081" s="141" t="s">
        <v>46</v>
      </c>
      <c r="F1081" s="137"/>
      <c r="G1081" s="152" t="s">
        <v>49</v>
      </c>
      <c r="H1081" s="152" t="s">
        <v>50</v>
      </c>
      <c r="I1081" s="152" t="s">
        <v>51</v>
      </c>
      <c r="J1081" s="152" t="s">
        <v>52</v>
      </c>
      <c r="K1081" s="152" t="s">
        <v>53</v>
      </c>
      <c r="L1081" s="152" t="s">
        <v>54</v>
      </c>
      <c r="M1081" s="152" t="s">
        <v>55</v>
      </c>
      <c r="N1081" s="152" t="s">
        <v>56</v>
      </c>
      <c r="O1081" s="184" t="s">
        <v>57</v>
      </c>
    </row>
    <row r="1082" spans="2:15" x14ac:dyDescent="0.25">
      <c r="B1082" s="138"/>
      <c r="C1082" s="139"/>
      <c r="D1082" s="140"/>
      <c r="E1082" s="142"/>
      <c r="F1082" s="140"/>
      <c r="G1082" s="152"/>
      <c r="H1082" s="152"/>
      <c r="I1082" s="152"/>
      <c r="J1082" s="152"/>
      <c r="K1082" s="152"/>
      <c r="L1082" s="152"/>
      <c r="M1082" s="152"/>
      <c r="N1082" s="152"/>
      <c r="O1082" s="184"/>
    </row>
    <row r="1083" spans="2:15" ht="15.75" x14ac:dyDescent="0.25">
      <c r="B1083" s="127" t="s">
        <v>114</v>
      </c>
      <c r="C1083" s="128">
        <v>1</v>
      </c>
      <c r="D1083" s="129"/>
      <c r="E1083" s="143">
        <v>1</v>
      </c>
      <c r="F1083" s="144"/>
      <c r="G1083" s="36">
        <v>1.0290999999999999</v>
      </c>
      <c r="H1083" s="36">
        <v>0.98799999999999999</v>
      </c>
      <c r="I1083" s="12">
        <v>0.99670000000000003</v>
      </c>
      <c r="J1083" s="12">
        <v>0.99839449541284409</v>
      </c>
      <c r="K1083" s="12">
        <v>0.9991361673107525</v>
      </c>
      <c r="L1083" s="12">
        <v>0.99960000000000004</v>
      </c>
      <c r="M1083" s="12">
        <v>0.99807958554776477</v>
      </c>
      <c r="N1083" s="12">
        <v>0.99933439829605963</v>
      </c>
      <c r="O1083" s="12">
        <v>0.99916921731526021</v>
      </c>
    </row>
    <row r="1084" spans="2:15" ht="15.75" x14ac:dyDescent="0.25">
      <c r="B1084" s="127" t="s">
        <v>80</v>
      </c>
      <c r="C1084" s="128">
        <v>1</v>
      </c>
      <c r="D1084" s="129"/>
      <c r="E1084" s="143">
        <v>1</v>
      </c>
      <c r="F1084" s="144"/>
      <c r="G1084" s="36" t="s">
        <v>59</v>
      </c>
      <c r="H1084" s="38" t="s">
        <v>59</v>
      </c>
      <c r="I1084" s="12">
        <v>1.3869</v>
      </c>
      <c r="J1084" s="38" t="s">
        <v>59</v>
      </c>
      <c r="K1084" s="38">
        <v>1.4976474478831105</v>
      </c>
      <c r="L1084" s="38">
        <v>1.8892</v>
      </c>
      <c r="M1084" s="38">
        <v>2.2968000000000002</v>
      </c>
      <c r="N1084" s="38">
        <v>2.0237974176297406</v>
      </c>
      <c r="O1084" s="38">
        <v>3.6347205485820973</v>
      </c>
    </row>
    <row r="1085" spans="2:15" ht="15.75" x14ac:dyDescent="0.25">
      <c r="B1085" s="127" t="s">
        <v>115</v>
      </c>
      <c r="C1085" s="128">
        <v>1</v>
      </c>
      <c r="D1085" s="129"/>
      <c r="E1085" s="143">
        <v>1</v>
      </c>
      <c r="F1085" s="144"/>
      <c r="G1085" s="36" t="s">
        <v>59</v>
      </c>
      <c r="H1085" s="38">
        <v>0</v>
      </c>
      <c r="I1085" s="12">
        <v>0.88019999999999998</v>
      </c>
      <c r="J1085" s="38" t="s">
        <v>59</v>
      </c>
      <c r="K1085" s="38">
        <v>0.72328140622878379</v>
      </c>
      <c r="L1085" s="38">
        <v>0.71909999999999996</v>
      </c>
      <c r="M1085" s="38">
        <v>0.6845</v>
      </c>
      <c r="N1085" s="38">
        <v>0.69450000000000001</v>
      </c>
      <c r="O1085" s="38">
        <v>0.65790846551400339</v>
      </c>
    </row>
    <row r="1086" spans="2:15" ht="15.75" x14ac:dyDescent="0.25">
      <c r="B1086" s="127" t="s">
        <v>116</v>
      </c>
      <c r="C1086" s="128">
        <v>1</v>
      </c>
      <c r="D1086" s="129"/>
      <c r="E1086" s="143">
        <v>1</v>
      </c>
      <c r="F1086" s="144"/>
      <c r="G1086" s="36" t="s">
        <v>59</v>
      </c>
      <c r="H1086" s="38">
        <v>0</v>
      </c>
      <c r="I1086" s="12">
        <v>0.8488</v>
      </c>
      <c r="J1086" s="38" t="s">
        <v>59</v>
      </c>
      <c r="K1086" s="38">
        <v>0.82625994694960214</v>
      </c>
      <c r="L1086" s="38">
        <v>1.1293</v>
      </c>
      <c r="M1086" s="38">
        <v>1.2665999999999999</v>
      </c>
      <c r="N1086" s="38">
        <v>0.93633952254641906</v>
      </c>
      <c r="O1086" s="38">
        <v>0.81842089628606662</v>
      </c>
    </row>
    <row r="1087" spans="2:15" ht="15.75" x14ac:dyDescent="0.25">
      <c r="B1087" s="127" t="s">
        <v>66</v>
      </c>
      <c r="C1087" s="128">
        <v>0.01</v>
      </c>
      <c r="D1087" s="129"/>
      <c r="E1087" s="143">
        <v>0.01</v>
      </c>
      <c r="F1087" s="144"/>
      <c r="G1087" s="36" t="s">
        <v>59</v>
      </c>
      <c r="H1087" s="38">
        <v>0</v>
      </c>
      <c r="I1087" s="12">
        <v>0</v>
      </c>
      <c r="J1087" s="12">
        <v>0.01</v>
      </c>
      <c r="K1087" s="12">
        <v>5.3571428571428568E-2</v>
      </c>
      <c r="L1087" s="12">
        <v>9.4000000000000004E-3</v>
      </c>
      <c r="M1087" s="12">
        <v>0</v>
      </c>
      <c r="N1087" s="12">
        <v>0</v>
      </c>
      <c r="O1087" s="12">
        <v>1.8181818181818181E-2</v>
      </c>
    </row>
    <row r="1088" spans="2:15" ht="15.75" x14ac:dyDescent="0.25">
      <c r="B1088" s="127" t="s">
        <v>75</v>
      </c>
      <c r="C1088" s="128" t="s">
        <v>76</v>
      </c>
      <c r="D1088" s="129"/>
      <c r="E1088" s="143" t="s">
        <v>76</v>
      </c>
      <c r="F1088" s="144"/>
      <c r="G1088" s="36" t="s">
        <v>59</v>
      </c>
      <c r="H1088" s="38" t="s">
        <v>59</v>
      </c>
      <c r="I1088" s="12">
        <v>1.2558</v>
      </c>
      <c r="J1088" s="38" t="s">
        <v>59</v>
      </c>
      <c r="K1088" s="38">
        <v>0.95048820530545242</v>
      </c>
      <c r="L1088" s="38">
        <v>0.89759999999999995</v>
      </c>
      <c r="M1088" s="38">
        <v>0.97619999999999996</v>
      </c>
      <c r="N1088" s="38">
        <v>0.99190694109425359</v>
      </c>
      <c r="O1088" s="38">
        <v>1.1260300615904322</v>
      </c>
    </row>
    <row r="1089" spans="2:15" ht="15.75" x14ac:dyDescent="0.25">
      <c r="B1089" s="127" t="s">
        <v>106</v>
      </c>
      <c r="C1089" s="128">
        <v>0.6</v>
      </c>
      <c r="D1089" s="129"/>
      <c r="E1089" s="143">
        <v>0.6</v>
      </c>
      <c r="F1089" s="144"/>
      <c r="G1089" s="36">
        <v>1.0256000000000001</v>
      </c>
      <c r="H1089" s="36">
        <v>0.65380000000000005</v>
      </c>
      <c r="I1089" s="12">
        <v>0.6522</v>
      </c>
      <c r="J1089" s="12">
        <v>0.67741935483870963</v>
      </c>
      <c r="K1089" s="12">
        <v>0.7857142857142857</v>
      </c>
      <c r="L1089" s="12">
        <v>0.72</v>
      </c>
      <c r="M1089" s="12">
        <v>0.57140000000000002</v>
      </c>
      <c r="N1089" s="12">
        <v>0.72727272727272729</v>
      </c>
      <c r="O1089" s="12">
        <v>0.69565217391304346</v>
      </c>
    </row>
    <row r="1090" spans="2:15" ht="15.75" x14ac:dyDescent="0.25">
      <c r="B1090" s="127" t="s">
        <v>85</v>
      </c>
      <c r="C1090" s="128">
        <v>0.6</v>
      </c>
      <c r="D1090" s="129"/>
      <c r="E1090" s="143">
        <v>0.6</v>
      </c>
      <c r="F1090" s="144"/>
      <c r="G1090" s="36">
        <v>0.66769999999999996</v>
      </c>
      <c r="H1090" s="36">
        <v>0.57589999999999997</v>
      </c>
      <c r="I1090" s="12">
        <v>0.52170000000000005</v>
      </c>
      <c r="J1090" s="12">
        <v>0.38709677419354838</v>
      </c>
      <c r="K1090" s="12">
        <v>0.75</v>
      </c>
      <c r="L1090" s="12">
        <v>1</v>
      </c>
      <c r="M1090" s="12">
        <v>0.95238095238095233</v>
      </c>
      <c r="N1090" s="12">
        <v>0.95454545454545459</v>
      </c>
      <c r="O1090" s="12">
        <v>0.95652173913043481</v>
      </c>
    </row>
    <row r="1091" spans="2:15" ht="15.75" x14ac:dyDescent="0.25">
      <c r="B1091" s="127" t="s">
        <v>117</v>
      </c>
      <c r="C1091" s="128">
        <v>0.6</v>
      </c>
      <c r="D1091" s="129"/>
      <c r="E1091" s="143">
        <v>0.6</v>
      </c>
      <c r="F1091" s="144"/>
      <c r="G1091" s="36">
        <v>1.2446999999999999</v>
      </c>
      <c r="H1091" s="36">
        <v>0.85</v>
      </c>
      <c r="I1091" s="12">
        <v>0.82609999999999995</v>
      </c>
      <c r="J1091" s="12">
        <v>0.87096774193548387</v>
      </c>
      <c r="K1091" s="12">
        <v>0.8571428571428571</v>
      </c>
      <c r="L1091" s="12">
        <v>0.96</v>
      </c>
      <c r="M1091" s="12">
        <v>0.7142857142857143</v>
      </c>
      <c r="N1091" s="12">
        <v>1</v>
      </c>
      <c r="O1091" s="12">
        <v>0.95652173913043481</v>
      </c>
    </row>
    <row r="1092" spans="2:15" ht="15.75" x14ac:dyDescent="0.25">
      <c r="B1092" s="127" t="s">
        <v>118</v>
      </c>
      <c r="C1092" s="128">
        <v>0.4</v>
      </c>
      <c r="D1092" s="129"/>
      <c r="E1092" s="143">
        <v>0.4</v>
      </c>
      <c r="F1092" s="144"/>
      <c r="G1092" s="36">
        <v>1.2641</v>
      </c>
      <c r="H1092" s="36">
        <v>0.51</v>
      </c>
      <c r="I1092" s="12">
        <v>0.51390000000000002</v>
      </c>
      <c r="J1092" s="12">
        <v>0.81895364846259755</v>
      </c>
      <c r="K1092" s="12">
        <v>0.50770000000000004</v>
      </c>
      <c r="L1092" s="12">
        <v>0.48859999999999998</v>
      </c>
      <c r="M1092" s="12">
        <v>0.49825248147630363</v>
      </c>
      <c r="N1092" s="12">
        <v>0.49875587503455904</v>
      </c>
      <c r="O1092" s="12">
        <v>0.5218221494817239</v>
      </c>
    </row>
    <row r="1093" spans="2:15" ht="15.75" x14ac:dyDescent="0.25">
      <c r="B1093" s="127" t="s">
        <v>88</v>
      </c>
      <c r="C1093" s="128">
        <v>0.95</v>
      </c>
      <c r="D1093" s="129"/>
      <c r="E1093" s="143">
        <v>0.95</v>
      </c>
      <c r="F1093" s="144"/>
      <c r="G1093" s="36">
        <v>0.67190000000000005</v>
      </c>
      <c r="H1093" s="36">
        <v>0.67</v>
      </c>
      <c r="I1093" s="12">
        <v>1.2124999999999999</v>
      </c>
      <c r="J1093" s="38" t="s">
        <v>59</v>
      </c>
      <c r="K1093" s="38">
        <v>0.68420000000000003</v>
      </c>
      <c r="L1093" s="38">
        <v>0.57140000000000002</v>
      </c>
      <c r="M1093" s="38">
        <v>0.967741935483871</v>
      </c>
      <c r="N1093" s="38">
        <v>0.93333333333333335</v>
      </c>
      <c r="O1093" s="38">
        <v>0.86206896551724133</v>
      </c>
    </row>
    <row r="1094" spans="2:15" ht="47.25" customHeight="1" x14ac:dyDescent="0.25">
      <c r="B1094" s="127" t="s">
        <v>108</v>
      </c>
      <c r="C1094" s="128" t="s">
        <v>90</v>
      </c>
      <c r="D1094" s="129"/>
      <c r="E1094" s="143" t="s">
        <v>90</v>
      </c>
      <c r="F1094" s="144"/>
      <c r="G1094" s="36">
        <v>1</v>
      </c>
      <c r="H1094" s="36">
        <v>0.8962</v>
      </c>
      <c r="I1094" s="12">
        <v>0.8992</v>
      </c>
      <c r="J1094" s="12">
        <v>0.89736238532110091</v>
      </c>
      <c r="K1094" s="12">
        <v>0.90290406910661514</v>
      </c>
      <c r="L1094" s="12">
        <v>0.90180000000000005</v>
      </c>
      <c r="M1094" s="12">
        <v>0.89112254923853329</v>
      </c>
      <c r="N1094" s="12">
        <v>0.88538893326233581</v>
      </c>
      <c r="O1094" s="12">
        <v>0.89910362920857012</v>
      </c>
    </row>
    <row r="1095" spans="2:15" ht="47.25" customHeight="1" x14ac:dyDescent="0.25">
      <c r="B1095" s="127" t="s">
        <v>109</v>
      </c>
      <c r="C1095" s="128" t="s">
        <v>110</v>
      </c>
      <c r="D1095" s="129"/>
      <c r="E1095" s="143" t="s">
        <v>110</v>
      </c>
      <c r="F1095" s="144"/>
      <c r="G1095" s="36">
        <v>1.6927000000000001</v>
      </c>
      <c r="H1095" s="36">
        <v>0.39269999999999999</v>
      </c>
      <c r="I1095" s="12">
        <v>0.39429999999999998</v>
      </c>
      <c r="J1095" s="12">
        <v>0.53631498470948014</v>
      </c>
      <c r="K1095" s="12">
        <v>0.53553837993483366</v>
      </c>
      <c r="L1095" s="12">
        <v>0.53500000000000003</v>
      </c>
      <c r="M1095" s="12">
        <v>0.5359296145772855</v>
      </c>
      <c r="N1095" s="12">
        <v>0.53248136315228978</v>
      </c>
      <c r="O1095" s="12">
        <v>0.54620317737939073</v>
      </c>
    </row>
    <row r="1096" spans="2:15" ht="15.75" x14ac:dyDescent="0.25">
      <c r="B1096" s="127" t="s">
        <v>67</v>
      </c>
      <c r="C1096" s="128">
        <v>0.13</v>
      </c>
      <c r="D1096" s="129"/>
      <c r="E1096" s="143">
        <v>0.13</v>
      </c>
      <c r="F1096" s="144"/>
      <c r="G1096" s="36">
        <v>6.7599999999999993E-2</v>
      </c>
      <c r="H1096" s="36">
        <v>1.1599999999999999E-2</v>
      </c>
      <c r="I1096" s="12">
        <v>1.46E-2</v>
      </c>
      <c r="J1096" s="12">
        <v>1.547200055754957E-2</v>
      </c>
      <c r="K1096" s="12">
        <v>1.6727272727272726E-2</v>
      </c>
      <c r="L1096" s="12">
        <v>4.0000000000000002E-4</v>
      </c>
      <c r="M1096" s="12">
        <v>2.1977257711165977E-2</v>
      </c>
      <c r="N1096" s="12">
        <v>1.8877023768515327E-2</v>
      </c>
      <c r="O1096" s="12">
        <v>2.1236890232523422E-2</v>
      </c>
    </row>
    <row r="1097" spans="2:15" ht="47.25" customHeight="1" x14ac:dyDescent="0.25">
      <c r="B1097" s="127" t="s">
        <v>68</v>
      </c>
      <c r="C1097" s="128" t="s">
        <v>93</v>
      </c>
      <c r="D1097" s="129"/>
      <c r="E1097" s="143" t="s">
        <v>93</v>
      </c>
      <c r="F1097" s="144"/>
      <c r="G1097" s="36">
        <v>1.1535</v>
      </c>
      <c r="H1097" s="36">
        <v>0.57999999999999996</v>
      </c>
      <c r="I1097" s="12">
        <v>0.57050000000000001</v>
      </c>
      <c r="J1097" s="12">
        <v>0.68468468468468469</v>
      </c>
      <c r="K1097" s="12">
        <v>0.64822134387351782</v>
      </c>
      <c r="L1097" s="12">
        <v>0.2727</v>
      </c>
      <c r="M1097" s="12">
        <v>0.634493670886076</v>
      </c>
      <c r="N1097" s="12">
        <v>0.67700729927007297</v>
      </c>
      <c r="O1097" s="12">
        <v>0.63093145869947276</v>
      </c>
    </row>
    <row r="1098" spans="2:15" ht="15.75" x14ac:dyDescent="0.25">
      <c r="B1098" s="127" t="s">
        <v>111</v>
      </c>
      <c r="C1098" s="128">
        <v>0.5</v>
      </c>
      <c r="D1098" s="129"/>
      <c r="E1098" s="143">
        <v>0.5</v>
      </c>
      <c r="F1098" s="144"/>
      <c r="G1098" s="36">
        <v>0.36259999999999998</v>
      </c>
      <c r="H1098" s="36">
        <v>0.1741</v>
      </c>
      <c r="I1098" s="12">
        <v>0.16250000000000001</v>
      </c>
      <c r="J1098" s="12">
        <v>0.37727272727272726</v>
      </c>
      <c r="K1098" s="12">
        <v>0.35829307568438001</v>
      </c>
      <c r="L1098" s="12">
        <v>0.29770000000000002</v>
      </c>
      <c r="M1098" s="12">
        <v>0.32901554404145078</v>
      </c>
      <c r="N1098" s="12">
        <v>0.3888888888888889</v>
      </c>
      <c r="O1098" s="12">
        <v>0.41339869281045749</v>
      </c>
    </row>
    <row r="1099" spans="2:15" ht="15.75" x14ac:dyDescent="0.25">
      <c r="B1099" s="127" t="s">
        <v>70</v>
      </c>
      <c r="C1099" s="128">
        <v>0.5</v>
      </c>
      <c r="D1099" s="129"/>
      <c r="E1099" s="143">
        <v>0.5</v>
      </c>
      <c r="F1099" s="144"/>
      <c r="G1099" s="36">
        <v>0</v>
      </c>
      <c r="H1099" s="36">
        <v>0.161</v>
      </c>
      <c r="I1099" s="12">
        <v>0</v>
      </c>
      <c r="J1099" s="12">
        <v>9.7000000000000003E-2</v>
      </c>
      <c r="K1099" s="12">
        <v>3.1E-2</v>
      </c>
      <c r="L1099" s="12">
        <v>0</v>
      </c>
      <c r="M1099" s="12">
        <v>0</v>
      </c>
      <c r="N1099" s="12">
        <v>0</v>
      </c>
      <c r="O1099" s="12">
        <v>0</v>
      </c>
    </row>
    <row r="1100" spans="2:15" ht="47.25" customHeight="1" x14ac:dyDescent="0.25">
      <c r="B1100" s="127" t="s">
        <v>96</v>
      </c>
      <c r="C1100" s="128" t="s">
        <v>97</v>
      </c>
      <c r="D1100" s="129"/>
      <c r="E1100" s="143" t="s">
        <v>97</v>
      </c>
      <c r="F1100" s="144"/>
      <c r="G1100" s="36">
        <v>0.81830000000000003</v>
      </c>
      <c r="H1100" s="36">
        <v>0.65290000000000004</v>
      </c>
      <c r="I1100" s="12">
        <v>0.64880000000000004</v>
      </c>
      <c r="J1100" s="12">
        <v>0.65263423241744389</v>
      </c>
      <c r="K1100" s="12">
        <v>1.4798073360503889</v>
      </c>
      <c r="L1100" s="12">
        <v>0.72350000000000003</v>
      </c>
      <c r="M1100" s="12">
        <v>0.72916132341626061</v>
      </c>
      <c r="N1100" s="12">
        <v>0.78003041054232136</v>
      </c>
      <c r="O1100" s="12">
        <v>0.79005524861878451</v>
      </c>
    </row>
    <row r="1101" spans="2:15" ht="47.25" customHeight="1" x14ac:dyDescent="0.25">
      <c r="B1101" s="127" t="s">
        <v>98</v>
      </c>
      <c r="C1101" s="128" t="s">
        <v>99</v>
      </c>
      <c r="D1101" s="129"/>
      <c r="E1101" s="143" t="s">
        <v>99</v>
      </c>
      <c r="F1101" s="144"/>
      <c r="G1101" s="36">
        <v>0</v>
      </c>
      <c r="H1101" s="36">
        <v>0.87629999999999997</v>
      </c>
      <c r="I1101" s="12">
        <v>0.86760000000000004</v>
      </c>
      <c r="J1101" s="12">
        <v>0.9285714285714286</v>
      </c>
      <c r="K1101" s="12">
        <v>0.95846645367412142</v>
      </c>
      <c r="L1101" s="12">
        <v>0.93179999999999996</v>
      </c>
      <c r="M1101" s="12">
        <v>0.90273556231003038</v>
      </c>
      <c r="N1101" s="12">
        <v>0.96381578947368418</v>
      </c>
      <c r="O1101" s="12">
        <v>0.91562500000000002</v>
      </c>
    </row>
    <row r="1102" spans="2:15" ht="47.25" customHeight="1" x14ac:dyDescent="0.25">
      <c r="B1102" s="127" t="s">
        <v>100</v>
      </c>
      <c r="C1102" s="128" t="s">
        <v>101</v>
      </c>
      <c r="D1102" s="129"/>
      <c r="E1102" s="143" t="s">
        <v>101</v>
      </c>
      <c r="F1102" s="144"/>
      <c r="G1102" s="36">
        <v>6.6717000000000004</v>
      </c>
      <c r="H1102" s="36">
        <v>7.8700000000000006E-2</v>
      </c>
      <c r="I1102" s="12">
        <v>0.1076</v>
      </c>
      <c r="J1102" s="12">
        <v>0.10764885637559034</v>
      </c>
      <c r="K1102" s="12">
        <v>0.15609608244297946</v>
      </c>
      <c r="L1102" s="12">
        <v>0.60670000000000002</v>
      </c>
      <c r="M1102" s="12">
        <v>0.1812484182632903</v>
      </c>
      <c r="N1102" s="12">
        <v>0.19117560052064847</v>
      </c>
      <c r="O1102" s="12">
        <v>0.19895059029296019</v>
      </c>
    </row>
    <row r="1103" spans="2:15" ht="15.75" x14ac:dyDescent="0.25">
      <c r="B1103" s="127" t="s">
        <v>102</v>
      </c>
      <c r="C1103" s="128">
        <v>0.01</v>
      </c>
      <c r="D1103" s="129"/>
      <c r="E1103" s="143">
        <v>0.01</v>
      </c>
      <c r="F1103" s="144"/>
      <c r="G1103" s="36">
        <v>0</v>
      </c>
      <c r="H1103" s="36">
        <v>0</v>
      </c>
      <c r="I1103" s="12">
        <v>0</v>
      </c>
      <c r="J1103" s="12">
        <v>0.15637860082304528</v>
      </c>
      <c r="K1103" s="12">
        <v>6.030150753768844E-2</v>
      </c>
      <c r="L1103" s="12">
        <v>3.2099999999999997E-2</v>
      </c>
      <c r="M1103" s="12">
        <v>3.3003300330033E-2</v>
      </c>
      <c r="N1103" s="12">
        <v>6.25E-2</v>
      </c>
      <c r="O1103" s="12">
        <v>3.8016528925619832E-2</v>
      </c>
    </row>
    <row r="1104" spans="2:15" ht="16.5" thickBot="1" x14ac:dyDescent="0.3">
      <c r="B1104" s="130" t="s">
        <v>119</v>
      </c>
      <c r="C1104" s="131">
        <v>0.5</v>
      </c>
      <c r="D1104" s="132"/>
      <c r="E1104" s="133">
        <v>0.5</v>
      </c>
      <c r="F1104" s="134"/>
      <c r="G1104" s="39">
        <v>0.60470000000000002</v>
      </c>
      <c r="H1104" s="39">
        <v>0.51</v>
      </c>
      <c r="I1104" s="19">
        <v>0.26490000000000002</v>
      </c>
      <c r="J1104" s="19">
        <v>0.72786393196598298</v>
      </c>
      <c r="K1104" s="19">
        <v>0.67744755244755239</v>
      </c>
      <c r="L1104" s="19">
        <v>0.60670000000000002</v>
      </c>
      <c r="M1104" s="19">
        <v>0.74191121143717076</v>
      </c>
      <c r="N1104" s="19">
        <v>0.7897980143786375</v>
      </c>
      <c r="O1104" s="19">
        <v>0.80639786737754082</v>
      </c>
    </row>
    <row r="1105" spans="2:15" ht="15.75" thickBot="1" x14ac:dyDescent="0.3"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  <c r="M1105" s="151"/>
      <c r="N1105" s="151"/>
      <c r="O1105" s="151"/>
    </row>
    <row r="1106" spans="2:15" x14ac:dyDescent="0.25">
      <c r="B1106" s="164" t="s">
        <v>197</v>
      </c>
      <c r="C1106" s="165"/>
      <c r="D1106" s="165"/>
      <c r="E1106" s="165"/>
      <c r="F1106" s="165"/>
      <c r="G1106" s="165"/>
      <c r="H1106" s="165"/>
      <c r="I1106" s="165"/>
      <c r="J1106" s="165"/>
      <c r="K1106" s="165"/>
      <c r="L1106" s="165"/>
      <c r="M1106" s="165"/>
      <c r="N1106" s="165"/>
      <c r="O1106" s="166"/>
    </row>
    <row r="1107" spans="2:15" ht="15" customHeight="1" x14ac:dyDescent="0.25">
      <c r="B1107" s="135" t="s">
        <v>5</v>
      </c>
      <c r="C1107" s="136"/>
      <c r="D1107" s="137"/>
      <c r="E1107" s="141" t="s">
        <v>46</v>
      </c>
      <c r="F1107" s="137"/>
      <c r="G1107" s="152" t="s">
        <v>49</v>
      </c>
      <c r="H1107" s="152" t="s">
        <v>50</v>
      </c>
      <c r="I1107" s="152" t="s">
        <v>51</v>
      </c>
      <c r="J1107" s="152" t="s">
        <v>52</v>
      </c>
      <c r="K1107" s="152" t="s">
        <v>53</v>
      </c>
      <c r="L1107" s="152" t="s">
        <v>54</v>
      </c>
      <c r="M1107" s="152" t="s">
        <v>55</v>
      </c>
      <c r="N1107" s="152" t="s">
        <v>56</v>
      </c>
      <c r="O1107" s="184" t="s">
        <v>57</v>
      </c>
    </row>
    <row r="1108" spans="2:15" x14ac:dyDescent="0.25">
      <c r="B1108" s="138"/>
      <c r="C1108" s="139"/>
      <c r="D1108" s="140"/>
      <c r="E1108" s="142"/>
      <c r="F1108" s="140"/>
      <c r="G1108" s="152"/>
      <c r="H1108" s="152"/>
      <c r="I1108" s="152"/>
      <c r="J1108" s="152"/>
      <c r="K1108" s="152"/>
      <c r="L1108" s="152"/>
      <c r="M1108" s="152"/>
      <c r="N1108" s="152"/>
      <c r="O1108" s="184"/>
    </row>
    <row r="1109" spans="2:15" ht="15.75" x14ac:dyDescent="0.25">
      <c r="B1109" s="127" t="s">
        <v>114</v>
      </c>
      <c r="C1109" s="128">
        <v>1</v>
      </c>
      <c r="D1109" s="129"/>
      <c r="E1109" s="143">
        <v>1</v>
      </c>
      <c r="F1109" s="144"/>
      <c r="G1109" s="36">
        <v>1</v>
      </c>
      <c r="H1109" s="36">
        <v>0.97299999999999998</v>
      </c>
      <c r="I1109" s="99">
        <v>0.96939146993755076</v>
      </c>
      <c r="J1109" s="99">
        <v>0.98389912706110572</v>
      </c>
      <c r="K1109" s="99">
        <v>0.99755726848333515</v>
      </c>
      <c r="L1109" s="99">
        <v>0.99839999999999995</v>
      </c>
      <c r="M1109" s="99">
        <v>0.99626390881771665</v>
      </c>
      <c r="N1109" s="99">
        <v>0.99385173749356737</v>
      </c>
      <c r="O1109" s="99">
        <v>0.9910958124715521</v>
      </c>
    </row>
    <row r="1110" spans="2:15" ht="15.75" x14ac:dyDescent="0.25">
      <c r="B1110" s="127" t="s">
        <v>80</v>
      </c>
      <c r="C1110" s="128">
        <v>1</v>
      </c>
      <c r="D1110" s="129"/>
      <c r="E1110" s="143">
        <v>1</v>
      </c>
      <c r="F1110" s="144"/>
      <c r="G1110" s="36" t="s">
        <v>59</v>
      </c>
      <c r="H1110" s="38" t="s">
        <v>59</v>
      </c>
      <c r="I1110" s="104">
        <v>1.1523000000000001</v>
      </c>
      <c r="J1110" s="38" t="s">
        <v>59</v>
      </c>
      <c r="K1110" s="38">
        <v>1.0713103100693104</v>
      </c>
      <c r="L1110" s="38">
        <v>0.84360000000000002</v>
      </c>
      <c r="M1110" s="38">
        <v>1.0165999999999999</v>
      </c>
      <c r="N1110" s="38">
        <v>1.1359667280982317</v>
      </c>
      <c r="O1110" s="38">
        <v>2.6830286345579339</v>
      </c>
    </row>
    <row r="1111" spans="2:15" ht="15.75" x14ac:dyDescent="0.25">
      <c r="B1111" s="127" t="s">
        <v>115</v>
      </c>
      <c r="C1111" s="128">
        <v>1</v>
      </c>
      <c r="D1111" s="129"/>
      <c r="E1111" s="143">
        <v>1</v>
      </c>
      <c r="F1111" s="144"/>
      <c r="G1111" s="36" t="s">
        <v>59</v>
      </c>
      <c r="H1111" s="38">
        <v>28.84</v>
      </c>
      <c r="I1111" s="104">
        <v>1.1865000000000001</v>
      </c>
      <c r="J1111" s="38" t="s">
        <v>59</v>
      </c>
      <c r="K1111" s="38">
        <v>1.4058583959899751</v>
      </c>
      <c r="L1111" s="38">
        <v>1.3953</v>
      </c>
      <c r="M1111" s="38">
        <v>1.3231999999999999</v>
      </c>
      <c r="N1111" s="38">
        <v>1.3980999999999999</v>
      </c>
      <c r="O1111" s="38">
        <v>0.93413496051687017</v>
      </c>
    </row>
    <row r="1112" spans="2:15" ht="15.75" x14ac:dyDescent="0.25">
      <c r="B1112" s="127" t="s">
        <v>116</v>
      </c>
      <c r="C1112" s="128">
        <v>1</v>
      </c>
      <c r="D1112" s="129"/>
      <c r="E1112" s="143">
        <v>1</v>
      </c>
      <c r="F1112" s="144"/>
      <c r="G1112" s="36" t="s">
        <v>59</v>
      </c>
      <c r="H1112" s="38">
        <v>0</v>
      </c>
      <c r="I1112" s="104">
        <v>1.07</v>
      </c>
      <c r="J1112" s="38" t="s">
        <v>59</v>
      </c>
      <c r="K1112" s="38">
        <v>0.87948717948717947</v>
      </c>
      <c r="L1112" s="38">
        <v>0.95679999999999998</v>
      </c>
      <c r="M1112" s="38">
        <v>1.091</v>
      </c>
      <c r="N1112" s="38">
        <v>1.212</v>
      </c>
      <c r="O1112" s="38">
        <v>1.1557692307692307</v>
      </c>
    </row>
    <row r="1113" spans="2:15" ht="15.75" x14ac:dyDescent="0.25">
      <c r="B1113" s="127" t="s">
        <v>66</v>
      </c>
      <c r="C1113" s="128">
        <v>0.01</v>
      </c>
      <c r="D1113" s="129"/>
      <c r="E1113" s="143">
        <v>0.01</v>
      </c>
      <c r="F1113" s="144"/>
      <c r="G1113" s="36" t="s">
        <v>59</v>
      </c>
      <c r="H1113" s="38">
        <v>0</v>
      </c>
      <c r="I1113" s="105">
        <v>0</v>
      </c>
      <c r="J1113" s="105">
        <v>9.7999999999999997E-3</v>
      </c>
      <c r="K1113" s="105">
        <v>9.8039215686274508E-3</v>
      </c>
      <c r="L1113" s="105">
        <v>1.0200000000000001E-2</v>
      </c>
      <c r="M1113" s="105">
        <v>0.02</v>
      </c>
      <c r="N1113" s="105">
        <v>0</v>
      </c>
      <c r="O1113" s="105">
        <v>0</v>
      </c>
    </row>
    <row r="1114" spans="2:15" ht="15.75" x14ac:dyDescent="0.25">
      <c r="B1114" s="127" t="s">
        <v>75</v>
      </c>
      <c r="C1114" s="128" t="s">
        <v>76</v>
      </c>
      <c r="D1114" s="129"/>
      <c r="E1114" s="143" t="s">
        <v>76</v>
      </c>
      <c r="F1114" s="144"/>
      <c r="G1114" s="36" t="s">
        <v>59</v>
      </c>
      <c r="H1114" s="38" t="s">
        <v>59</v>
      </c>
      <c r="I1114" s="104">
        <v>1.9</v>
      </c>
      <c r="J1114" s="38" t="s">
        <v>59</v>
      </c>
      <c r="K1114" s="38">
        <v>1.7169811320754718</v>
      </c>
      <c r="L1114" s="38">
        <v>1.7170000000000001</v>
      </c>
      <c r="M1114" s="38">
        <v>1.929</v>
      </c>
      <c r="N1114" s="38">
        <v>2</v>
      </c>
      <c r="O1114" s="38">
        <v>2.1306532663316582</v>
      </c>
    </row>
    <row r="1115" spans="2:15" ht="15.75" x14ac:dyDescent="0.25">
      <c r="B1115" s="127" t="s">
        <v>106</v>
      </c>
      <c r="C1115" s="128">
        <v>0.6</v>
      </c>
      <c r="D1115" s="129"/>
      <c r="E1115" s="143">
        <v>0.6</v>
      </c>
      <c r="F1115" s="144"/>
      <c r="G1115" s="36">
        <v>0.97130000000000005</v>
      </c>
      <c r="H1115" s="38">
        <v>0.64</v>
      </c>
      <c r="I1115" s="99">
        <v>0.7857142857142857</v>
      </c>
      <c r="J1115" s="99">
        <v>0.59375</v>
      </c>
      <c r="K1115" s="99">
        <v>0.64102564102564108</v>
      </c>
      <c r="L1115" s="99">
        <v>0.73529999999999995</v>
      </c>
      <c r="M1115" s="99">
        <v>0.62857142857142856</v>
      </c>
      <c r="N1115" s="99">
        <v>0.70270270270270274</v>
      </c>
      <c r="O1115" s="99">
        <v>0.78787878787878785</v>
      </c>
    </row>
    <row r="1116" spans="2:15" ht="15.75" x14ac:dyDescent="0.25">
      <c r="B1116" s="127" t="s">
        <v>85</v>
      </c>
      <c r="C1116" s="128">
        <v>0.6</v>
      </c>
      <c r="D1116" s="129"/>
      <c r="E1116" s="143">
        <v>0.6</v>
      </c>
      <c r="F1116" s="144"/>
      <c r="G1116" s="36">
        <v>0.59450000000000003</v>
      </c>
      <c r="H1116" s="36">
        <v>0.5</v>
      </c>
      <c r="I1116" s="99">
        <v>0.42857142857142855</v>
      </c>
      <c r="J1116" s="99">
        <v>0.5625</v>
      </c>
      <c r="K1116" s="99">
        <v>0.82051282051282048</v>
      </c>
      <c r="L1116" s="99">
        <v>0.82350000000000001</v>
      </c>
      <c r="M1116" s="99">
        <v>0.88571428571428568</v>
      </c>
      <c r="N1116" s="99">
        <v>0.86486486486486491</v>
      </c>
      <c r="O1116" s="99">
        <v>1</v>
      </c>
    </row>
    <row r="1117" spans="2:15" ht="15.75" x14ac:dyDescent="0.25">
      <c r="B1117" s="127" t="s">
        <v>117</v>
      </c>
      <c r="C1117" s="128">
        <v>0.6</v>
      </c>
      <c r="D1117" s="129"/>
      <c r="E1117" s="143">
        <v>0.6</v>
      </c>
      <c r="F1117" s="144"/>
      <c r="G1117" s="36">
        <v>1.3482000000000001</v>
      </c>
      <c r="H1117" s="36">
        <v>0.94</v>
      </c>
      <c r="I1117" s="99">
        <v>0.80952380952380953</v>
      </c>
      <c r="J1117" s="99">
        <v>0.78125</v>
      </c>
      <c r="K1117" s="99">
        <v>0.82051282051282048</v>
      </c>
      <c r="L1117" s="99">
        <v>0.85289999999999999</v>
      </c>
      <c r="M1117" s="99">
        <v>0.8571428571428571</v>
      </c>
      <c r="N1117" s="99">
        <v>0.89189189189189189</v>
      </c>
      <c r="O1117" s="99">
        <v>0.93939393939393945</v>
      </c>
    </row>
    <row r="1118" spans="2:15" ht="15.75" x14ac:dyDescent="0.25">
      <c r="B1118" s="127" t="s">
        <v>118</v>
      </c>
      <c r="C1118" s="128">
        <v>0.4</v>
      </c>
      <c r="D1118" s="129"/>
      <c r="E1118" s="143">
        <v>0.4</v>
      </c>
      <c r="F1118" s="144"/>
      <c r="G1118" s="36">
        <v>0.58520000000000005</v>
      </c>
      <c r="H1118" s="36">
        <v>0.25</v>
      </c>
      <c r="I1118" s="99">
        <v>0.25603050727208232</v>
      </c>
      <c r="J1118" s="99">
        <v>0.2700088731144632</v>
      </c>
      <c r="K1118" s="99">
        <v>0.27</v>
      </c>
      <c r="L1118" s="99">
        <v>0.2742</v>
      </c>
      <c r="M1118" s="99">
        <v>0.30208955223880596</v>
      </c>
      <c r="N1118" s="99">
        <v>0.32225715985382852</v>
      </c>
      <c r="O1118" s="99">
        <v>0.37309032430983652</v>
      </c>
    </row>
    <row r="1119" spans="2:15" ht="15.75" x14ac:dyDescent="0.25">
      <c r="B1119" s="127" t="s">
        <v>88</v>
      </c>
      <c r="C1119" s="128">
        <v>0.95</v>
      </c>
      <c r="D1119" s="129"/>
      <c r="E1119" s="143">
        <v>0.95</v>
      </c>
      <c r="F1119" s="144"/>
      <c r="G1119" s="36">
        <v>0.66869999999999996</v>
      </c>
      <c r="H1119" s="36">
        <v>0.86</v>
      </c>
      <c r="I1119" s="99">
        <v>0.84571428571428575</v>
      </c>
      <c r="J1119" s="99">
        <v>0.93478260869565222</v>
      </c>
      <c r="K1119" s="99">
        <v>0.84615384615384615</v>
      </c>
      <c r="L1119" s="99">
        <v>0.88639999999999997</v>
      </c>
      <c r="M1119" s="99">
        <v>1.075</v>
      </c>
      <c r="N1119" s="99">
        <v>0.82926829268292679</v>
      </c>
      <c r="O1119" s="99">
        <v>1</v>
      </c>
    </row>
    <row r="1120" spans="2:15" ht="47.25" customHeight="1" x14ac:dyDescent="0.25">
      <c r="B1120" s="127" t="s">
        <v>108</v>
      </c>
      <c r="C1120" s="128" t="s">
        <v>90</v>
      </c>
      <c r="D1120" s="129"/>
      <c r="E1120" s="143" t="s">
        <v>90</v>
      </c>
      <c r="F1120" s="144"/>
      <c r="G1120" s="36">
        <v>1</v>
      </c>
      <c r="H1120" s="36">
        <v>0.5726</v>
      </c>
      <c r="I1120" s="99">
        <v>0.5723347055364193</v>
      </c>
      <c r="J1120" s="99">
        <v>0.58282527365941528</v>
      </c>
      <c r="K1120" s="99">
        <v>0.59032678319400711</v>
      </c>
      <c r="L1120" s="99">
        <v>0.6048</v>
      </c>
      <c r="M1120" s="99">
        <v>0.60237702033191654</v>
      </c>
      <c r="N1120" s="99">
        <v>0.60263806505782613</v>
      </c>
      <c r="O1120" s="99">
        <v>0.62718693104233048</v>
      </c>
    </row>
    <row r="1121" spans="2:15" ht="47.25" customHeight="1" x14ac:dyDescent="0.25">
      <c r="B1121" s="127" t="s">
        <v>109</v>
      </c>
      <c r="C1121" s="128" t="s">
        <v>110</v>
      </c>
      <c r="D1121" s="129"/>
      <c r="E1121" s="143" t="s">
        <v>110</v>
      </c>
      <c r="F1121" s="144"/>
      <c r="G1121" s="36">
        <v>2.7778</v>
      </c>
      <c r="H1121" s="36">
        <v>0.19570000000000001</v>
      </c>
      <c r="I1121" s="99">
        <v>0.19859605888338142</v>
      </c>
      <c r="J1121" s="99">
        <v>0.28636090711745416</v>
      </c>
      <c r="K1121" s="99">
        <v>0.2931277819997829</v>
      </c>
      <c r="L1121" s="99">
        <v>0.30130000000000001</v>
      </c>
      <c r="M1121" s="99">
        <v>0.30479826010053157</v>
      </c>
      <c r="N1121" s="99">
        <v>0.30493034677645064</v>
      </c>
      <c r="O1121" s="99">
        <v>0.3188533606433015</v>
      </c>
    </row>
    <row r="1122" spans="2:15" ht="15.75" x14ac:dyDescent="0.25">
      <c r="B1122" s="127" t="s">
        <v>67</v>
      </c>
      <c r="C1122" s="128">
        <v>0.13</v>
      </c>
      <c r="D1122" s="129"/>
      <c r="E1122" s="143">
        <v>0.13</v>
      </c>
      <c r="F1122" s="144"/>
      <c r="G1122" s="36">
        <v>0.13569999999999999</v>
      </c>
      <c r="H1122" s="36">
        <v>1.3599999999999999E-2</v>
      </c>
      <c r="I1122" s="99">
        <v>1.5365094013150307E-2</v>
      </c>
      <c r="J1122" s="99">
        <v>1.9536538104212565E-2</v>
      </c>
      <c r="K1122" s="99">
        <v>1.9105558209105308E-2</v>
      </c>
      <c r="L1122" s="99">
        <v>1.6500000000000001E-2</v>
      </c>
      <c r="M1122" s="99">
        <v>1.8243774574049805E-2</v>
      </c>
      <c r="N1122" s="99">
        <v>1.8343905366020916E-2</v>
      </c>
      <c r="O1122" s="99">
        <v>2.5285094910190549E-2</v>
      </c>
    </row>
    <row r="1123" spans="2:15" ht="47.25" customHeight="1" x14ac:dyDescent="0.25">
      <c r="B1123" s="127" t="s">
        <v>68</v>
      </c>
      <c r="C1123" s="128" t="s">
        <v>93</v>
      </c>
      <c r="D1123" s="129"/>
      <c r="E1123" s="143" t="s">
        <v>93</v>
      </c>
      <c r="F1123" s="144"/>
      <c r="G1123" s="36">
        <v>0.77459999999999996</v>
      </c>
      <c r="H1123" s="36">
        <v>0.4884</v>
      </c>
      <c r="I1123" s="99">
        <v>0.54054054054054057</v>
      </c>
      <c r="J1123" s="99">
        <v>0.48641304347826086</v>
      </c>
      <c r="K1123" s="99">
        <v>0.56578947368421051</v>
      </c>
      <c r="L1123" s="99">
        <v>0.40920000000000001</v>
      </c>
      <c r="M1123" s="99">
        <v>0.50287356321839083</v>
      </c>
      <c r="N1123" s="99">
        <v>0.42679127725856697</v>
      </c>
      <c r="O1123" s="99">
        <v>0.41498559077809799</v>
      </c>
    </row>
    <row r="1124" spans="2:15" ht="15.75" x14ac:dyDescent="0.25">
      <c r="B1124" s="127" t="s">
        <v>111</v>
      </c>
      <c r="C1124" s="128">
        <v>0.5</v>
      </c>
      <c r="D1124" s="129"/>
      <c r="E1124" s="143">
        <v>0.5</v>
      </c>
      <c r="F1124" s="144"/>
      <c r="G1124" s="36">
        <v>0.34660000000000002</v>
      </c>
      <c r="H1124" s="36">
        <v>0.1651</v>
      </c>
      <c r="I1124" s="99">
        <v>0.16412213740458015</v>
      </c>
      <c r="J1124" s="99">
        <v>0.23869532987398073</v>
      </c>
      <c r="K1124" s="99">
        <v>0.24180626365622723</v>
      </c>
      <c r="L1124" s="99">
        <v>0.19239999999999999</v>
      </c>
      <c r="M1124" s="99">
        <v>0.24607961399276237</v>
      </c>
      <c r="N1124" s="99">
        <v>0.30607734806629833</v>
      </c>
      <c r="O1124" s="99">
        <v>0.35300606729178158</v>
      </c>
    </row>
    <row r="1125" spans="2:15" ht="15.75" x14ac:dyDescent="0.25">
      <c r="B1125" s="127" t="s">
        <v>70</v>
      </c>
      <c r="C1125" s="128">
        <v>0.5</v>
      </c>
      <c r="D1125" s="129"/>
      <c r="E1125" s="143">
        <v>0.5</v>
      </c>
      <c r="F1125" s="144"/>
      <c r="G1125" s="36">
        <v>0.41899999999999998</v>
      </c>
      <c r="H1125" s="36">
        <v>0.161</v>
      </c>
      <c r="I1125" s="99">
        <v>9.7000000000000003E-2</v>
      </c>
      <c r="J1125" s="99">
        <v>0</v>
      </c>
      <c r="K1125" s="99">
        <v>3.1E-2</v>
      </c>
      <c r="L1125" s="99">
        <v>0</v>
      </c>
      <c r="M1125" s="99">
        <v>3.1E-2</v>
      </c>
      <c r="N1125" s="99">
        <v>0.156</v>
      </c>
      <c r="O1125" s="99">
        <v>0.375</v>
      </c>
    </row>
    <row r="1126" spans="2:15" ht="47.25" customHeight="1" x14ac:dyDescent="0.25">
      <c r="B1126" s="127" t="s">
        <v>96</v>
      </c>
      <c r="C1126" s="128" t="s">
        <v>97</v>
      </c>
      <c r="D1126" s="129"/>
      <c r="E1126" s="143" t="s">
        <v>97</v>
      </c>
      <c r="F1126" s="144"/>
      <c r="G1126" s="36">
        <v>0.86129999999999995</v>
      </c>
      <c r="H1126" s="36">
        <v>0.34229999999999999</v>
      </c>
      <c r="I1126" s="99">
        <v>0.33985116007587918</v>
      </c>
      <c r="J1126" s="99">
        <v>0.34498933901918977</v>
      </c>
      <c r="K1126" s="99">
        <v>2.8580567772890846</v>
      </c>
      <c r="L1126" s="99">
        <v>0.40010000000000001</v>
      </c>
      <c r="M1126" s="99">
        <v>0.46942148760330576</v>
      </c>
      <c r="N1126" s="99">
        <v>0.5598857958600999</v>
      </c>
      <c r="O1126" s="99">
        <v>0.62747107922096934</v>
      </c>
    </row>
    <row r="1127" spans="2:15" ht="47.25" customHeight="1" x14ac:dyDescent="0.25">
      <c r="B1127" s="127" t="s">
        <v>98</v>
      </c>
      <c r="C1127" s="128" t="s">
        <v>99</v>
      </c>
      <c r="D1127" s="129"/>
      <c r="E1127" s="143" t="s">
        <v>99</v>
      </c>
      <c r="F1127" s="144"/>
      <c r="G1127" s="36">
        <v>0.95689999999999997</v>
      </c>
      <c r="H1127" s="36">
        <v>0.72160000000000002</v>
      </c>
      <c r="I1127" s="99">
        <v>0.69904761904761903</v>
      </c>
      <c r="J1127" s="99">
        <v>0.72301425661914465</v>
      </c>
      <c r="K1127" s="99">
        <v>0.74127310061601648</v>
      </c>
      <c r="L1127" s="99">
        <v>0.72189999999999999</v>
      </c>
      <c r="M1127" s="99">
        <v>0.70678336980306344</v>
      </c>
      <c r="N1127" s="99">
        <v>0.65082644628099173</v>
      </c>
      <c r="O1127" s="99">
        <v>0.62252964426877466</v>
      </c>
    </row>
    <row r="1128" spans="2:15" ht="47.25" customHeight="1" x14ac:dyDescent="0.25">
      <c r="B1128" s="127" t="s">
        <v>100</v>
      </c>
      <c r="C1128" s="128" t="s">
        <v>101</v>
      </c>
      <c r="D1128" s="129"/>
      <c r="E1128" s="143" t="s">
        <v>101</v>
      </c>
      <c r="F1128" s="144"/>
      <c r="G1128" s="36">
        <v>4.8440000000000003</v>
      </c>
      <c r="H1128" s="36">
        <v>3.5200000000000002E-2</v>
      </c>
      <c r="I1128" s="99">
        <v>3.5005180766753477E-2</v>
      </c>
      <c r="J1128" s="99">
        <v>3.5005180766753477E-2</v>
      </c>
      <c r="K1128" s="99">
        <v>4.2521622697499366E-2</v>
      </c>
      <c r="L1128" s="99">
        <v>5.2999999999999999E-2</v>
      </c>
      <c r="M1128" s="99">
        <v>6.1365748887745805E-2</v>
      </c>
      <c r="N1128" s="99">
        <v>6.9969213546039744E-2</v>
      </c>
      <c r="O1128" s="99">
        <v>7.6809285389167051E-2</v>
      </c>
    </row>
    <row r="1129" spans="2:15" ht="15.75" x14ac:dyDescent="0.25">
      <c r="B1129" s="127" t="s">
        <v>102</v>
      </c>
      <c r="C1129" s="128">
        <v>0.01</v>
      </c>
      <c r="D1129" s="129"/>
      <c r="E1129" s="143">
        <v>0.01</v>
      </c>
      <c r="F1129" s="144"/>
      <c r="G1129" s="36">
        <v>1.9599999999999999E-2</v>
      </c>
      <c r="H1129" s="36">
        <v>6.4000000000000001E-2</v>
      </c>
      <c r="I1129" s="99">
        <v>6.0773480662983423E-2</v>
      </c>
      <c r="J1129" s="99">
        <v>0.27160493827160492</v>
      </c>
      <c r="K1129" s="99">
        <v>7.381193124368049E-2</v>
      </c>
      <c r="L1129" s="99">
        <v>5.7099999999999998E-2</v>
      </c>
      <c r="M1129" s="99">
        <v>4.8884165781083955E-2</v>
      </c>
      <c r="N1129" s="99">
        <v>0.84905660377358494</v>
      </c>
      <c r="O1129" s="99">
        <v>6.5015479876160992E-2</v>
      </c>
    </row>
    <row r="1130" spans="2:15" ht="16.5" thickBot="1" x14ac:dyDescent="0.3">
      <c r="B1130" s="130" t="s">
        <v>119</v>
      </c>
      <c r="C1130" s="131">
        <v>0.5</v>
      </c>
      <c r="D1130" s="132"/>
      <c r="E1130" s="133">
        <v>0.5</v>
      </c>
      <c r="F1130" s="134"/>
      <c r="G1130" s="39">
        <v>0.51559999999999995</v>
      </c>
      <c r="H1130" s="39">
        <v>0.24610000000000001</v>
      </c>
      <c r="I1130" s="109">
        <v>0.23233278184826281</v>
      </c>
      <c r="J1130" s="109">
        <v>0.39818109924871492</v>
      </c>
      <c r="K1130" s="109">
        <v>0.40879290397223295</v>
      </c>
      <c r="L1130" s="109">
        <v>0.3659</v>
      </c>
      <c r="M1130" s="109">
        <v>0.52643529030165426</v>
      </c>
      <c r="N1130" s="109">
        <v>0.56917850525015445</v>
      </c>
      <c r="O1130" s="109">
        <v>0.61619609059882097</v>
      </c>
    </row>
    <row r="1131" spans="2:15" ht="15.75" thickBot="1" x14ac:dyDescent="0.3"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  <c r="M1131" s="151"/>
      <c r="N1131" s="151"/>
      <c r="O1131" s="151"/>
    </row>
    <row r="1132" spans="2:15" x14ac:dyDescent="0.25">
      <c r="B1132" s="164" t="s">
        <v>198</v>
      </c>
      <c r="C1132" s="165"/>
      <c r="D1132" s="165"/>
      <c r="E1132" s="165"/>
      <c r="F1132" s="165"/>
      <c r="G1132" s="165"/>
      <c r="H1132" s="165"/>
      <c r="I1132" s="165"/>
      <c r="J1132" s="165"/>
      <c r="K1132" s="165"/>
      <c r="L1132" s="165"/>
      <c r="M1132" s="165"/>
      <c r="N1132" s="165"/>
      <c r="O1132" s="166"/>
    </row>
    <row r="1133" spans="2:15" ht="15" customHeight="1" x14ac:dyDescent="0.25">
      <c r="B1133" s="135" t="s">
        <v>5</v>
      </c>
      <c r="C1133" s="136"/>
      <c r="D1133" s="137"/>
      <c r="E1133" s="141" t="s">
        <v>46</v>
      </c>
      <c r="F1133" s="137"/>
      <c r="G1133" s="152" t="s">
        <v>49</v>
      </c>
      <c r="H1133" s="152" t="s">
        <v>50</v>
      </c>
      <c r="I1133" s="152" t="s">
        <v>51</v>
      </c>
      <c r="J1133" s="152" t="s">
        <v>52</v>
      </c>
      <c r="K1133" s="152" t="s">
        <v>53</v>
      </c>
      <c r="L1133" s="152" t="s">
        <v>54</v>
      </c>
      <c r="M1133" s="152" t="s">
        <v>55</v>
      </c>
      <c r="N1133" s="152" t="s">
        <v>56</v>
      </c>
      <c r="O1133" s="184" t="s">
        <v>57</v>
      </c>
    </row>
    <row r="1134" spans="2:15" x14ac:dyDescent="0.25">
      <c r="B1134" s="138"/>
      <c r="C1134" s="139"/>
      <c r="D1134" s="140"/>
      <c r="E1134" s="142"/>
      <c r="F1134" s="140"/>
      <c r="G1134" s="152"/>
      <c r="H1134" s="152"/>
      <c r="I1134" s="152"/>
      <c r="J1134" s="152"/>
      <c r="K1134" s="152"/>
      <c r="L1134" s="152"/>
      <c r="M1134" s="152"/>
      <c r="N1134" s="152"/>
      <c r="O1134" s="184"/>
    </row>
    <row r="1135" spans="2:15" ht="15.75" x14ac:dyDescent="0.25">
      <c r="B1135" s="127" t="s">
        <v>158</v>
      </c>
      <c r="C1135" s="128" t="s">
        <v>199</v>
      </c>
      <c r="D1135" s="129"/>
      <c r="E1135" s="143" t="s">
        <v>199</v>
      </c>
      <c r="F1135" s="144"/>
      <c r="G1135" s="43">
        <v>0.31875000000000003</v>
      </c>
      <c r="H1135" s="62">
        <v>0.27</v>
      </c>
      <c r="I1135" s="49">
        <v>0.2799389778794813</v>
      </c>
      <c r="J1135" s="49">
        <v>0.29571106094808125</v>
      </c>
      <c r="K1135" s="49">
        <v>0.28309409888357256</v>
      </c>
      <c r="L1135" s="49">
        <v>0.30430000000000001</v>
      </c>
      <c r="M1135" s="49">
        <v>0.33950000000000002</v>
      </c>
      <c r="N1135" s="49">
        <v>0.32579462102689499</v>
      </c>
      <c r="O1135" s="49">
        <v>0.23671497584541062</v>
      </c>
    </row>
    <row r="1136" spans="2:15" ht="15.75" x14ac:dyDescent="0.25">
      <c r="B1136" s="127" t="s">
        <v>70</v>
      </c>
      <c r="C1136" s="128" t="s">
        <v>160</v>
      </c>
      <c r="D1136" s="129"/>
      <c r="E1136" s="143" t="s">
        <v>160</v>
      </c>
      <c r="F1136" s="144"/>
      <c r="G1136" s="25">
        <v>0.38100000000000001</v>
      </c>
      <c r="H1136" s="12">
        <v>0.33300000000000002</v>
      </c>
      <c r="I1136" s="43">
        <v>0.222</v>
      </c>
      <c r="J1136" s="43">
        <v>0.44400000000000001</v>
      </c>
      <c r="K1136" s="43">
        <v>0.5</v>
      </c>
      <c r="L1136" s="43">
        <v>0.36799999999999999</v>
      </c>
      <c r="M1136" s="49">
        <v>0.21099999999999999</v>
      </c>
      <c r="N1136" s="49">
        <v>0.13200000000000001</v>
      </c>
      <c r="O1136" s="49">
        <v>5.2999999999999999E-2</v>
      </c>
    </row>
    <row r="1137" spans="2:15" ht="15.75" x14ac:dyDescent="0.25">
      <c r="B1137" s="127" t="s">
        <v>161</v>
      </c>
      <c r="C1137" s="128" t="s">
        <v>162</v>
      </c>
      <c r="D1137" s="129"/>
      <c r="E1137" s="143" t="s">
        <v>162</v>
      </c>
      <c r="F1137" s="144"/>
      <c r="G1137" s="25" t="s">
        <v>59</v>
      </c>
      <c r="H1137" s="16">
        <v>7.7941176470588236E-2</v>
      </c>
      <c r="I1137" s="49">
        <v>8.8785046728971959E-2</v>
      </c>
      <c r="J1137" s="49">
        <v>0.16978193146417445</v>
      </c>
      <c r="K1137" s="49">
        <v>0.16854582249204972</v>
      </c>
      <c r="L1137" s="49">
        <v>0.1152</v>
      </c>
      <c r="M1137" s="49">
        <v>0.42980000000000002</v>
      </c>
      <c r="N1137" s="49">
        <v>0.40679999999999999</v>
      </c>
      <c r="O1137" s="49">
        <v>0.42420000000000002</v>
      </c>
    </row>
    <row r="1138" spans="2:15" ht="15.75" x14ac:dyDescent="0.25">
      <c r="B1138" s="127" t="s">
        <v>164</v>
      </c>
      <c r="C1138" s="128" t="s">
        <v>176</v>
      </c>
      <c r="D1138" s="129"/>
      <c r="E1138" s="143" t="s">
        <v>176</v>
      </c>
      <c r="F1138" s="144"/>
      <c r="G1138" s="25" t="s">
        <v>59</v>
      </c>
      <c r="H1138" s="12" t="s">
        <v>59</v>
      </c>
      <c r="I1138" s="49">
        <v>0</v>
      </c>
      <c r="J1138" s="12" t="s">
        <v>59</v>
      </c>
      <c r="K1138" s="12" t="s">
        <v>59</v>
      </c>
      <c r="L1138" s="12">
        <v>8.0000000000000004E-4</v>
      </c>
      <c r="M1138" s="49">
        <v>2.5000000000000001E-3</v>
      </c>
      <c r="N1138" s="49">
        <v>2.4449877750611199E-3</v>
      </c>
      <c r="O1138" s="49">
        <v>2.4154589371980675E-3</v>
      </c>
    </row>
    <row r="1139" spans="2:15" ht="15.75" x14ac:dyDescent="0.25">
      <c r="B1139" s="127" t="s">
        <v>9</v>
      </c>
      <c r="C1139" s="128" t="s">
        <v>165</v>
      </c>
      <c r="D1139" s="129"/>
      <c r="E1139" s="143" t="s">
        <v>165</v>
      </c>
      <c r="F1139" s="144"/>
      <c r="G1139" s="43">
        <v>1.75</v>
      </c>
      <c r="H1139" s="16">
        <v>2</v>
      </c>
      <c r="I1139" s="49">
        <v>4.75</v>
      </c>
      <c r="J1139" s="49">
        <v>1.25</v>
      </c>
      <c r="K1139" s="49">
        <v>7</v>
      </c>
      <c r="L1139" s="49">
        <v>5</v>
      </c>
      <c r="M1139" s="49">
        <v>1</v>
      </c>
      <c r="N1139" s="49">
        <v>0.5</v>
      </c>
      <c r="O1139" s="49">
        <v>0.75</v>
      </c>
    </row>
    <row r="1140" spans="2:15" ht="15.75" x14ac:dyDescent="0.25">
      <c r="B1140" s="127" t="s">
        <v>166</v>
      </c>
      <c r="C1140" s="128" t="s">
        <v>178</v>
      </c>
      <c r="D1140" s="129"/>
      <c r="E1140" s="143" t="s">
        <v>178</v>
      </c>
      <c r="F1140" s="144"/>
      <c r="G1140" s="43">
        <v>51</v>
      </c>
      <c r="H1140" s="16">
        <v>40</v>
      </c>
      <c r="I1140" s="49">
        <v>22</v>
      </c>
      <c r="J1140" s="49">
        <v>57</v>
      </c>
      <c r="K1140" s="49">
        <v>14</v>
      </c>
      <c r="L1140" s="49">
        <v>36</v>
      </c>
      <c r="M1140" s="49">
        <v>24</v>
      </c>
      <c r="N1140" s="49">
        <v>11</v>
      </c>
      <c r="O1140" s="49">
        <v>3</v>
      </c>
    </row>
    <row r="1141" spans="2:15" ht="15.75" x14ac:dyDescent="0.25">
      <c r="B1141" s="127" t="s">
        <v>182</v>
      </c>
      <c r="C1141" s="128" t="s">
        <v>183</v>
      </c>
      <c r="D1141" s="129"/>
      <c r="E1141" s="143" t="s">
        <v>183</v>
      </c>
      <c r="F1141" s="144"/>
      <c r="G1141" s="43">
        <v>1.1359126984126986</v>
      </c>
      <c r="H1141" s="16">
        <v>0.91532258064516125</v>
      </c>
      <c r="I1141" s="49">
        <v>0.72499999999999998</v>
      </c>
      <c r="J1141" s="49">
        <v>0.88306451612903225</v>
      </c>
      <c r="K1141" s="49">
        <v>0.84677419354838712</v>
      </c>
      <c r="L1141" s="49">
        <v>0.82499999999999996</v>
      </c>
      <c r="M1141" s="49">
        <v>4.4400000000000002E-2</v>
      </c>
      <c r="N1141" s="49">
        <v>4.1666666666666701E-3</v>
      </c>
      <c r="O1141" s="49">
        <v>0.79435483870967738</v>
      </c>
    </row>
    <row r="1142" spans="2:15" ht="15.75" x14ac:dyDescent="0.25">
      <c r="B1142" s="127" t="s">
        <v>67</v>
      </c>
      <c r="C1142" s="128" t="s">
        <v>170</v>
      </c>
      <c r="D1142" s="129"/>
      <c r="E1142" s="143" t="s">
        <v>170</v>
      </c>
      <c r="F1142" s="144"/>
      <c r="G1142" s="25" t="s">
        <v>59</v>
      </c>
      <c r="H1142" s="16">
        <v>2.4096385542168677E-3</v>
      </c>
      <c r="I1142" s="49">
        <v>1.1633919338159256E-3</v>
      </c>
      <c r="J1142" s="49">
        <v>1.1148272017837235E-3</v>
      </c>
      <c r="K1142" s="49">
        <v>9.6061479346781938E-4</v>
      </c>
      <c r="L1142" s="49">
        <v>1E-4</v>
      </c>
      <c r="M1142" s="12" t="s">
        <v>212</v>
      </c>
      <c r="N1142" s="12" t="s">
        <v>212</v>
      </c>
      <c r="O1142" s="12" t="s">
        <v>212</v>
      </c>
    </row>
    <row r="1143" spans="2:15" ht="15.75" x14ac:dyDescent="0.25">
      <c r="B1143" s="127" t="s">
        <v>68</v>
      </c>
      <c r="C1143" s="128" t="s">
        <v>171</v>
      </c>
      <c r="D1143" s="129"/>
      <c r="E1143" s="143" t="s">
        <v>171</v>
      </c>
      <c r="F1143" s="144"/>
      <c r="G1143" s="25" t="s">
        <v>59</v>
      </c>
      <c r="H1143" s="16">
        <v>0.68421052631578949</v>
      </c>
      <c r="I1143" s="49">
        <v>0.55555555555555558</v>
      </c>
      <c r="J1143" s="49">
        <v>0.88888888888888884</v>
      </c>
      <c r="K1143" s="49">
        <v>0.8571428571428571</v>
      </c>
      <c r="L1143" s="49">
        <v>1</v>
      </c>
      <c r="M1143" s="12" t="s">
        <v>212</v>
      </c>
      <c r="N1143" s="12" t="s">
        <v>212</v>
      </c>
      <c r="O1143" s="12" t="s">
        <v>212</v>
      </c>
    </row>
    <row r="1144" spans="2:15" ht="15.75" x14ac:dyDescent="0.25">
      <c r="B1144" s="127" t="s">
        <v>66</v>
      </c>
      <c r="C1144" s="128">
        <v>0.01</v>
      </c>
      <c r="D1144" s="129"/>
      <c r="E1144" s="143">
        <v>0.01</v>
      </c>
      <c r="F1144" s="144"/>
      <c r="G1144" s="25" t="s">
        <v>59</v>
      </c>
      <c r="H1144" s="12" t="s">
        <v>59</v>
      </c>
      <c r="I1144" s="12" t="s">
        <v>59</v>
      </c>
      <c r="J1144" s="12" t="s">
        <v>59</v>
      </c>
      <c r="K1144" s="12" t="s">
        <v>59</v>
      </c>
      <c r="L1144" s="12" t="s">
        <v>59</v>
      </c>
      <c r="M1144" s="12" t="s">
        <v>59</v>
      </c>
      <c r="N1144" s="12" t="s">
        <v>59</v>
      </c>
      <c r="O1144" s="12" t="s">
        <v>59</v>
      </c>
    </row>
    <row r="1145" spans="2:15" ht="15.75" x14ac:dyDescent="0.25">
      <c r="B1145" s="127" t="s">
        <v>75</v>
      </c>
      <c r="C1145" s="128" t="s">
        <v>76</v>
      </c>
      <c r="D1145" s="129"/>
      <c r="E1145" s="143" t="s">
        <v>76</v>
      </c>
      <c r="F1145" s="144"/>
      <c r="G1145" s="25" t="s">
        <v>59</v>
      </c>
      <c r="H1145" s="12" t="s">
        <v>59</v>
      </c>
      <c r="I1145" s="12" t="s">
        <v>59</v>
      </c>
      <c r="J1145" s="12" t="s">
        <v>59</v>
      </c>
      <c r="K1145" s="12" t="s">
        <v>59</v>
      </c>
      <c r="L1145" s="12" t="s">
        <v>59</v>
      </c>
      <c r="M1145" s="12" t="s">
        <v>59</v>
      </c>
      <c r="N1145" s="12">
        <v>0.90339999999999998</v>
      </c>
      <c r="O1145" s="12">
        <v>3.4341782502044156</v>
      </c>
    </row>
    <row r="1146" spans="2:15" ht="15.75" x14ac:dyDescent="0.25">
      <c r="B1146" s="127" t="s">
        <v>172</v>
      </c>
      <c r="C1146" s="128" t="s">
        <v>76</v>
      </c>
      <c r="D1146" s="129"/>
      <c r="E1146" s="143" t="s">
        <v>76</v>
      </c>
      <c r="F1146" s="144"/>
      <c r="G1146" s="25" t="s">
        <v>59</v>
      </c>
      <c r="H1146" s="12" t="s">
        <v>59</v>
      </c>
      <c r="I1146" s="12" t="s">
        <v>59</v>
      </c>
      <c r="J1146" s="12" t="s">
        <v>59</v>
      </c>
      <c r="K1146" s="12" t="s">
        <v>59</v>
      </c>
      <c r="L1146" s="12" t="s">
        <v>59</v>
      </c>
      <c r="M1146" s="12" t="s">
        <v>59</v>
      </c>
      <c r="N1146" s="12" t="s">
        <v>59</v>
      </c>
      <c r="O1146" s="12" t="s">
        <v>59</v>
      </c>
    </row>
    <row r="1147" spans="2:15" ht="16.5" thickBot="1" x14ac:dyDescent="0.3">
      <c r="B1147" s="130" t="s">
        <v>173</v>
      </c>
      <c r="C1147" s="131" t="s">
        <v>174</v>
      </c>
      <c r="D1147" s="132"/>
      <c r="E1147" s="133" t="s">
        <v>174</v>
      </c>
      <c r="F1147" s="134"/>
      <c r="G1147" s="48" t="s">
        <v>59</v>
      </c>
      <c r="H1147" s="63">
        <v>0.17237103174603174</v>
      </c>
      <c r="I1147" s="108">
        <v>0.16002949852507375</v>
      </c>
      <c r="J1147" s="108">
        <v>0.95028028271996101</v>
      </c>
      <c r="K1147" s="108">
        <v>0.88300000000000001</v>
      </c>
      <c r="L1147" s="108" t="s">
        <v>59</v>
      </c>
      <c r="M1147" s="108">
        <v>0.95889999999999997</v>
      </c>
      <c r="N1147" s="108">
        <v>0.8962</v>
      </c>
      <c r="O1147" s="108">
        <v>0.89139999999999997</v>
      </c>
    </row>
    <row r="1148" spans="2:15" ht="15.75" thickBot="1" x14ac:dyDescent="0.3"/>
    <row r="1149" spans="2:15" x14ac:dyDescent="0.25">
      <c r="B1149" s="282" t="s">
        <v>200</v>
      </c>
      <c r="C1149" s="283"/>
      <c r="D1149" s="283"/>
      <c r="E1149" s="283"/>
      <c r="F1149" s="283"/>
      <c r="G1149" s="283"/>
      <c r="H1149" s="283"/>
      <c r="I1149" s="283"/>
      <c r="J1149" s="283"/>
      <c r="K1149" s="283"/>
      <c r="L1149" s="283"/>
      <c r="M1149" s="283"/>
      <c r="N1149" s="283"/>
      <c r="O1149" s="284"/>
    </row>
    <row r="1150" spans="2:15" ht="15" customHeight="1" x14ac:dyDescent="0.25">
      <c r="B1150" s="135" t="s">
        <v>5</v>
      </c>
      <c r="C1150" s="136"/>
      <c r="D1150" s="137"/>
      <c r="E1150" s="141" t="s">
        <v>46</v>
      </c>
      <c r="F1150" s="137"/>
      <c r="G1150" s="152" t="s">
        <v>49</v>
      </c>
      <c r="H1150" s="152" t="s">
        <v>50</v>
      </c>
      <c r="I1150" s="152" t="s">
        <v>51</v>
      </c>
      <c r="J1150" s="152" t="s">
        <v>52</v>
      </c>
      <c r="K1150" s="152" t="s">
        <v>53</v>
      </c>
      <c r="L1150" s="152" t="s">
        <v>54</v>
      </c>
      <c r="M1150" s="152" t="s">
        <v>55</v>
      </c>
      <c r="N1150" s="152" t="s">
        <v>56</v>
      </c>
      <c r="O1150" s="184" t="s">
        <v>57</v>
      </c>
    </row>
    <row r="1151" spans="2:15" x14ac:dyDescent="0.25">
      <c r="B1151" s="138"/>
      <c r="C1151" s="139"/>
      <c r="D1151" s="140"/>
      <c r="E1151" s="142"/>
      <c r="F1151" s="140"/>
      <c r="G1151" s="152"/>
      <c r="H1151" s="152"/>
      <c r="I1151" s="152"/>
      <c r="J1151" s="152"/>
      <c r="K1151" s="152"/>
      <c r="L1151" s="152"/>
      <c r="M1151" s="152"/>
      <c r="N1151" s="152"/>
      <c r="O1151" s="184"/>
    </row>
    <row r="1152" spans="2:15" ht="15.75" customHeight="1" x14ac:dyDescent="0.25">
      <c r="B1152" s="127" t="s">
        <v>201</v>
      </c>
      <c r="C1152" s="128" t="s">
        <v>202</v>
      </c>
      <c r="D1152" s="129"/>
      <c r="E1152" s="143" t="s">
        <v>202</v>
      </c>
      <c r="F1152" s="144"/>
      <c r="G1152" s="25" t="s">
        <v>59</v>
      </c>
      <c r="H1152" s="25" t="s">
        <v>59</v>
      </c>
      <c r="I1152" s="25" t="s">
        <v>59</v>
      </c>
      <c r="J1152" s="25" t="s">
        <v>59</v>
      </c>
      <c r="K1152" s="25" t="s">
        <v>59</v>
      </c>
      <c r="L1152" s="25" t="s">
        <v>59</v>
      </c>
      <c r="M1152" s="25" t="s">
        <v>59</v>
      </c>
      <c r="N1152" s="25" t="s">
        <v>59</v>
      </c>
      <c r="O1152" s="25" t="s">
        <v>59</v>
      </c>
    </row>
    <row r="1153" spans="2:15" ht="15.75" customHeight="1" x14ac:dyDescent="0.25">
      <c r="B1153" s="127" t="s">
        <v>203</v>
      </c>
      <c r="C1153" s="128" t="s">
        <v>202</v>
      </c>
      <c r="D1153" s="129"/>
      <c r="E1153" s="143" t="s">
        <v>202</v>
      </c>
      <c r="F1153" s="144"/>
      <c r="G1153" s="25" t="s">
        <v>59</v>
      </c>
      <c r="H1153" s="25" t="s">
        <v>59</v>
      </c>
      <c r="I1153" s="25" t="s">
        <v>59</v>
      </c>
      <c r="J1153" s="25" t="s">
        <v>59</v>
      </c>
      <c r="K1153" s="25" t="s">
        <v>59</v>
      </c>
      <c r="L1153" s="25" t="s">
        <v>59</v>
      </c>
      <c r="M1153" s="25" t="s">
        <v>59</v>
      </c>
      <c r="N1153" s="25" t="s">
        <v>59</v>
      </c>
      <c r="O1153" s="25" t="s">
        <v>59</v>
      </c>
    </row>
    <row r="1154" spans="2:15" ht="15.75" customHeight="1" x14ac:dyDescent="0.25">
      <c r="B1154" s="127" t="s">
        <v>204</v>
      </c>
      <c r="C1154" s="128" t="s">
        <v>202</v>
      </c>
      <c r="D1154" s="129"/>
      <c r="E1154" s="143" t="s">
        <v>202</v>
      </c>
      <c r="F1154" s="144"/>
      <c r="G1154" s="25" t="s">
        <v>59</v>
      </c>
      <c r="H1154" s="25" t="s">
        <v>59</v>
      </c>
      <c r="I1154" s="25" t="s">
        <v>59</v>
      </c>
      <c r="J1154" s="25" t="s">
        <v>59</v>
      </c>
      <c r="K1154" s="25" t="s">
        <v>59</v>
      </c>
      <c r="L1154" s="25" t="s">
        <v>59</v>
      </c>
      <c r="M1154" s="25" t="s">
        <v>59</v>
      </c>
      <c r="N1154" s="25" t="s">
        <v>59</v>
      </c>
      <c r="O1154" s="25" t="s">
        <v>59</v>
      </c>
    </row>
    <row r="1155" spans="2:15" ht="15.75" customHeight="1" x14ac:dyDescent="0.25">
      <c r="B1155" s="127" t="s">
        <v>205</v>
      </c>
      <c r="C1155" s="128" t="s">
        <v>202</v>
      </c>
      <c r="D1155" s="129"/>
      <c r="E1155" s="143" t="s">
        <v>202</v>
      </c>
      <c r="F1155" s="144"/>
      <c r="G1155" s="25" t="s">
        <v>59</v>
      </c>
      <c r="H1155" s="25" t="s">
        <v>59</v>
      </c>
      <c r="I1155" s="25" t="s">
        <v>59</v>
      </c>
      <c r="J1155" s="25" t="s">
        <v>59</v>
      </c>
      <c r="K1155" s="25" t="s">
        <v>59</v>
      </c>
      <c r="L1155" s="25" t="s">
        <v>59</v>
      </c>
      <c r="M1155" s="25" t="s">
        <v>59</v>
      </c>
      <c r="N1155" s="25" t="s">
        <v>59</v>
      </c>
      <c r="O1155" s="25" t="s">
        <v>59</v>
      </c>
    </row>
    <row r="1156" spans="2:15" ht="15.75" customHeight="1" x14ac:dyDescent="0.25">
      <c r="B1156" s="127" t="s">
        <v>206</v>
      </c>
      <c r="C1156" s="128" t="s">
        <v>202</v>
      </c>
      <c r="D1156" s="129"/>
      <c r="E1156" s="143" t="s">
        <v>202</v>
      </c>
      <c r="F1156" s="144"/>
      <c r="G1156" s="25" t="s">
        <v>59</v>
      </c>
      <c r="H1156" s="25" t="s">
        <v>59</v>
      </c>
      <c r="I1156" s="25" t="s">
        <v>59</v>
      </c>
      <c r="J1156" s="25" t="s">
        <v>59</v>
      </c>
      <c r="K1156" s="25" t="s">
        <v>59</v>
      </c>
      <c r="L1156" s="25" t="s">
        <v>59</v>
      </c>
      <c r="M1156" s="25" t="s">
        <v>59</v>
      </c>
      <c r="N1156" s="25" t="s">
        <v>59</v>
      </c>
      <c r="O1156" s="25" t="s">
        <v>59</v>
      </c>
    </row>
    <row r="1157" spans="2:15" ht="15.75" customHeight="1" x14ac:dyDescent="0.25">
      <c r="B1157" s="127" t="s">
        <v>207</v>
      </c>
      <c r="C1157" s="128" t="s">
        <v>202</v>
      </c>
      <c r="D1157" s="129"/>
      <c r="E1157" s="143" t="s">
        <v>202</v>
      </c>
      <c r="F1157" s="144"/>
      <c r="G1157" s="25" t="s">
        <v>59</v>
      </c>
      <c r="H1157" s="25" t="s">
        <v>59</v>
      </c>
      <c r="I1157" s="25" t="s">
        <v>59</v>
      </c>
      <c r="J1157" s="25" t="s">
        <v>59</v>
      </c>
      <c r="K1157" s="25" t="s">
        <v>59</v>
      </c>
      <c r="L1157" s="25" t="s">
        <v>59</v>
      </c>
      <c r="M1157" s="25" t="s">
        <v>59</v>
      </c>
      <c r="N1157" s="25" t="s">
        <v>59</v>
      </c>
      <c r="O1157" s="25" t="s">
        <v>59</v>
      </c>
    </row>
    <row r="1158" spans="2:15" ht="15.75" customHeight="1" x14ac:dyDescent="0.25">
      <c r="B1158" s="127" t="s">
        <v>208</v>
      </c>
      <c r="C1158" s="128" t="s">
        <v>202</v>
      </c>
      <c r="D1158" s="129"/>
      <c r="E1158" s="143" t="s">
        <v>202</v>
      </c>
      <c r="F1158" s="144"/>
      <c r="G1158" s="25" t="s">
        <v>59</v>
      </c>
      <c r="H1158" s="25" t="s">
        <v>59</v>
      </c>
      <c r="I1158" s="25" t="s">
        <v>59</v>
      </c>
      <c r="J1158" s="25" t="s">
        <v>59</v>
      </c>
      <c r="K1158" s="25" t="s">
        <v>59</v>
      </c>
      <c r="L1158" s="25" t="s">
        <v>59</v>
      </c>
      <c r="M1158" s="25" t="s">
        <v>59</v>
      </c>
      <c r="N1158" s="25" t="s">
        <v>59</v>
      </c>
      <c r="O1158" s="25" t="s">
        <v>59</v>
      </c>
    </row>
    <row r="1159" spans="2:15" ht="15.75" customHeight="1" x14ac:dyDescent="0.25">
      <c r="B1159" s="127" t="s">
        <v>209</v>
      </c>
      <c r="C1159" s="128" t="s">
        <v>202</v>
      </c>
      <c r="D1159" s="129"/>
      <c r="E1159" s="143" t="s">
        <v>202</v>
      </c>
      <c r="F1159" s="144"/>
      <c r="G1159" s="25" t="s">
        <v>59</v>
      </c>
      <c r="H1159" s="25" t="s">
        <v>59</v>
      </c>
      <c r="I1159" s="25" t="s">
        <v>59</v>
      </c>
      <c r="J1159" s="25" t="s">
        <v>59</v>
      </c>
      <c r="K1159" s="25" t="s">
        <v>59</v>
      </c>
      <c r="L1159" s="25" t="s">
        <v>59</v>
      </c>
      <c r="M1159" s="25" t="s">
        <v>59</v>
      </c>
      <c r="N1159" s="25" t="s">
        <v>59</v>
      </c>
      <c r="O1159" s="25" t="s">
        <v>59</v>
      </c>
    </row>
    <row r="1160" spans="2:15" ht="16.5" customHeight="1" thickBot="1" x14ac:dyDescent="0.3">
      <c r="B1160" s="130" t="s">
        <v>210</v>
      </c>
      <c r="C1160" s="131" t="s">
        <v>202</v>
      </c>
      <c r="D1160" s="132"/>
      <c r="E1160" s="133" t="s">
        <v>202</v>
      </c>
      <c r="F1160" s="134"/>
      <c r="G1160" s="48" t="s">
        <v>59</v>
      </c>
      <c r="H1160" s="48" t="s">
        <v>59</v>
      </c>
      <c r="I1160" s="48" t="s">
        <v>59</v>
      </c>
      <c r="J1160" s="48" t="s">
        <v>59</v>
      </c>
      <c r="K1160" s="48" t="s">
        <v>59</v>
      </c>
      <c r="L1160" s="48" t="s">
        <v>59</v>
      </c>
      <c r="M1160" s="48" t="s">
        <v>59</v>
      </c>
      <c r="N1160" s="48" t="s">
        <v>59</v>
      </c>
      <c r="O1160" s="48" t="s">
        <v>59</v>
      </c>
    </row>
    <row r="1162" spans="2:15" x14ac:dyDescent="0.25">
      <c r="B1162" s="286" t="s">
        <v>216</v>
      </c>
      <c r="C1162" s="286"/>
      <c r="D1162" s="286"/>
      <c r="E1162" s="286"/>
      <c r="F1162" s="286"/>
    </row>
  </sheetData>
  <mergeCells count="2099">
    <mergeCell ref="A1:P3"/>
    <mergeCell ref="B1162:F1162"/>
    <mergeCell ref="L37:M37"/>
    <mergeCell ref="L38:M38"/>
    <mergeCell ref="L39:M39"/>
    <mergeCell ref="L40:M40"/>
    <mergeCell ref="L41:M4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E1152:F1152"/>
    <mergeCell ref="E1153:F1153"/>
    <mergeCell ref="E1154:F1154"/>
    <mergeCell ref="E1155:F1155"/>
    <mergeCell ref="E1156:F1156"/>
    <mergeCell ref="E1157:F1157"/>
    <mergeCell ref="E1158:F1158"/>
    <mergeCell ref="E1159:F1159"/>
    <mergeCell ref="E1160:F1160"/>
    <mergeCell ref="F31:K31"/>
    <mergeCell ref="F32:K32"/>
    <mergeCell ref="F33:K33"/>
    <mergeCell ref="F34:K34"/>
    <mergeCell ref="F35:K35"/>
    <mergeCell ref="F36:K36"/>
    <mergeCell ref="O1150:O1151"/>
    <mergeCell ref="B1149:O1149"/>
    <mergeCell ref="G1150:G1151"/>
    <mergeCell ref="H1150:H1151"/>
    <mergeCell ref="I1150:I1151"/>
    <mergeCell ref="J1150:J1151"/>
    <mergeCell ref="K1150:K1151"/>
    <mergeCell ref="E1117:F1117"/>
    <mergeCell ref="E1118:F1118"/>
    <mergeCell ref="E1119:F1119"/>
    <mergeCell ref="B1132:O1132"/>
    <mergeCell ref="G1133:G1134"/>
    <mergeCell ref="H1133:H1134"/>
    <mergeCell ref="I1133:I1134"/>
    <mergeCell ref="J1133:J1134"/>
    <mergeCell ref="K1133:K1134"/>
    <mergeCell ref="B1131:O1131"/>
    <mergeCell ref="E1120:F1120"/>
    <mergeCell ref="E1130:F1130"/>
    <mergeCell ref="O1133:O1134"/>
    <mergeCell ref="B1123:D1123"/>
    <mergeCell ref="E1121:F1121"/>
    <mergeCell ref="E1122:F1122"/>
    <mergeCell ref="E1123:F1123"/>
    <mergeCell ref="E1124:F1124"/>
    <mergeCell ref="E1125:F1125"/>
    <mergeCell ref="E1126:F1126"/>
    <mergeCell ref="E1127:F1127"/>
    <mergeCell ref="E1128:F1128"/>
    <mergeCell ref="E1129:F1129"/>
    <mergeCell ref="B1124:D1124"/>
    <mergeCell ref="B1125:D1125"/>
    <mergeCell ref="B1115:D1115"/>
    <mergeCell ref="B1116:D1116"/>
    <mergeCell ref="F39:K39"/>
    <mergeCell ref="F40:K40"/>
    <mergeCell ref="F41:K41"/>
    <mergeCell ref="E1139:F1139"/>
    <mergeCell ref="E1140:F1140"/>
    <mergeCell ref="E1141:F1141"/>
    <mergeCell ref="E1142:F1142"/>
    <mergeCell ref="E1143:F1143"/>
    <mergeCell ref="E1144:F1144"/>
    <mergeCell ref="E1145:F1145"/>
    <mergeCell ref="E1146:F1146"/>
    <mergeCell ref="L1150:L1151"/>
    <mergeCell ref="M1150:M1151"/>
    <mergeCell ref="N1150:N1151"/>
    <mergeCell ref="B1065:D1065"/>
    <mergeCell ref="B1066:D1066"/>
    <mergeCell ref="B1067:D1067"/>
    <mergeCell ref="B1068:D1068"/>
    <mergeCell ref="B1069:D1069"/>
    <mergeCell ref="B1062:D1062"/>
    <mergeCell ref="L1133:L1134"/>
    <mergeCell ref="M1133:M1134"/>
    <mergeCell ref="N1133:N1134"/>
    <mergeCell ref="E1133:F1134"/>
    <mergeCell ref="E1088:F1088"/>
    <mergeCell ref="E1089:F1089"/>
    <mergeCell ref="E1090:F1090"/>
    <mergeCell ref="B1105:O1105"/>
    <mergeCell ref="B1106:O1106"/>
    <mergeCell ref="G1107:G1108"/>
    <mergeCell ref="E1068:F1068"/>
    <mergeCell ref="E1069:F1069"/>
    <mergeCell ref="E1070:F1070"/>
    <mergeCell ref="E1071:F1071"/>
    <mergeCell ref="E1072:F1072"/>
    <mergeCell ref="E1073:F1073"/>
    <mergeCell ref="E1074:F1074"/>
    <mergeCell ref="E1075:F1075"/>
    <mergeCell ref="L1081:L1082"/>
    <mergeCell ref="M1081:M1082"/>
    <mergeCell ref="N1081:N1082"/>
    <mergeCell ref="O1081:O1082"/>
    <mergeCell ref="B1080:O1080"/>
    <mergeCell ref="G1081:G1082"/>
    <mergeCell ref="H1081:H1082"/>
    <mergeCell ref="I1081:I1082"/>
    <mergeCell ref="J1081:J1082"/>
    <mergeCell ref="B1076:D1076"/>
    <mergeCell ref="E1076:F1076"/>
    <mergeCell ref="E1077:F1077"/>
    <mergeCell ref="H1107:H1108"/>
    <mergeCell ref="E1091:F1091"/>
    <mergeCell ref="E1092:F1092"/>
    <mergeCell ref="E1093:F1093"/>
    <mergeCell ref="E1094:F1094"/>
    <mergeCell ref="E1095:F1095"/>
    <mergeCell ref="E1096:F1096"/>
    <mergeCell ref="E1097:F1097"/>
    <mergeCell ref="E1098:F1098"/>
    <mergeCell ref="E1099:F1099"/>
    <mergeCell ref="O1107:O1108"/>
    <mergeCell ref="I1107:I1108"/>
    <mergeCell ref="J1107:J1108"/>
    <mergeCell ref="K1107:K1108"/>
    <mergeCell ref="L1107:L1108"/>
    <mergeCell ref="B1039:D1039"/>
    <mergeCell ref="B1040:D1040"/>
    <mergeCell ref="B1041:D1041"/>
    <mergeCell ref="K1081:K1082"/>
    <mergeCell ref="E1081:F1082"/>
    <mergeCell ref="O1055:O1056"/>
    <mergeCell ref="I1055:I1056"/>
    <mergeCell ref="J1055:J1056"/>
    <mergeCell ref="K1055:K1056"/>
    <mergeCell ref="L1055:L1056"/>
    <mergeCell ref="M1055:M1056"/>
    <mergeCell ref="N1055:N1056"/>
    <mergeCell ref="B1053:O1053"/>
    <mergeCell ref="B1054:O1054"/>
    <mergeCell ref="G1055:G1056"/>
    <mergeCell ref="H1055:H1056"/>
    <mergeCell ref="E1055:F1056"/>
    <mergeCell ref="E1057:F1057"/>
    <mergeCell ref="E1058:F1058"/>
    <mergeCell ref="E1059:F1059"/>
    <mergeCell ref="E1060:F1060"/>
    <mergeCell ref="E1061:F1061"/>
    <mergeCell ref="B1055:D1056"/>
    <mergeCell ref="B1057:D1057"/>
    <mergeCell ref="B1058:D1058"/>
    <mergeCell ref="B1059:D1059"/>
    <mergeCell ref="B1060:D1060"/>
    <mergeCell ref="B1061:D1061"/>
    <mergeCell ref="B1072:D1072"/>
    <mergeCell ref="B1073:D1073"/>
    <mergeCell ref="B1074:D1074"/>
    <mergeCell ref="B1075:D1075"/>
    <mergeCell ref="E1014:F1014"/>
    <mergeCell ref="E1015:F1015"/>
    <mergeCell ref="E1016:F1016"/>
    <mergeCell ref="E1017:F1017"/>
    <mergeCell ref="E1018:F1018"/>
    <mergeCell ref="E1019:F1019"/>
    <mergeCell ref="E1020:F1020"/>
    <mergeCell ref="E1021:F1021"/>
    <mergeCell ref="E1031:F1031"/>
    <mergeCell ref="E1032:F1032"/>
    <mergeCell ref="E1033:F1033"/>
    <mergeCell ref="E1034:F1034"/>
    <mergeCell ref="E1035:F1035"/>
    <mergeCell ref="E1036:F1036"/>
    <mergeCell ref="E1037:F1037"/>
    <mergeCell ref="E1038:F1038"/>
    <mergeCell ref="B1038:D1038"/>
    <mergeCell ref="L1029:L1030"/>
    <mergeCell ref="M1029:M1030"/>
    <mergeCell ref="N1029:N1030"/>
    <mergeCell ref="O1029:O1030"/>
    <mergeCell ref="B1028:O1028"/>
    <mergeCell ref="G1029:G1030"/>
    <mergeCell ref="H1029:H1030"/>
    <mergeCell ref="I1029:I1030"/>
    <mergeCell ref="J1029:J1030"/>
    <mergeCell ref="K1029:K1030"/>
    <mergeCell ref="B1027:O1027"/>
    <mergeCell ref="B1022:D1022"/>
    <mergeCell ref="B1023:D1023"/>
    <mergeCell ref="B1024:D1024"/>
    <mergeCell ref="B1025:D1025"/>
    <mergeCell ref="B1026:D1026"/>
    <mergeCell ref="E1029:F1030"/>
    <mergeCell ref="E1022:F1022"/>
    <mergeCell ref="E1023:F1023"/>
    <mergeCell ref="E1024:F1024"/>
    <mergeCell ref="E1025:F1025"/>
    <mergeCell ref="E1026:F1026"/>
    <mergeCell ref="E990:F990"/>
    <mergeCell ref="B979:D979"/>
    <mergeCell ref="B980:D980"/>
    <mergeCell ref="B981:D981"/>
    <mergeCell ref="G1003:G1004"/>
    <mergeCell ref="H1003:H1004"/>
    <mergeCell ref="B1001:O1001"/>
    <mergeCell ref="B1002:O1002"/>
    <mergeCell ref="E991:F991"/>
    <mergeCell ref="E992:F992"/>
    <mergeCell ref="E993:F993"/>
    <mergeCell ref="E994:F994"/>
    <mergeCell ref="E995:F995"/>
    <mergeCell ref="E996:F996"/>
    <mergeCell ref="E997:F997"/>
    <mergeCell ref="E998:F998"/>
    <mergeCell ref="E999:F999"/>
    <mergeCell ref="E1000:F1000"/>
    <mergeCell ref="B999:D999"/>
    <mergeCell ref="B1000:D1000"/>
    <mergeCell ref="E1003:F1004"/>
    <mergeCell ref="O1003:O1004"/>
    <mergeCell ref="I1003:I1004"/>
    <mergeCell ref="J1003:J1004"/>
    <mergeCell ref="K1003:K1004"/>
    <mergeCell ref="L1003:L1004"/>
    <mergeCell ref="M1003:M1004"/>
    <mergeCell ref="N1003:N1004"/>
    <mergeCell ref="B990:D990"/>
    <mergeCell ref="B991:D991"/>
    <mergeCell ref="B992:D992"/>
    <mergeCell ref="B993:D993"/>
    <mergeCell ref="J977:J978"/>
    <mergeCell ref="K977:K978"/>
    <mergeCell ref="L977:L978"/>
    <mergeCell ref="M977:M978"/>
    <mergeCell ref="N977:N978"/>
    <mergeCell ref="E979:F979"/>
    <mergeCell ref="E980:F980"/>
    <mergeCell ref="E981:F981"/>
    <mergeCell ref="E982:F982"/>
    <mergeCell ref="E983:F983"/>
    <mergeCell ref="E984:F984"/>
    <mergeCell ref="E985:F985"/>
    <mergeCell ref="E986:F986"/>
    <mergeCell ref="E987:F987"/>
    <mergeCell ref="E988:F988"/>
    <mergeCell ref="E989:F989"/>
    <mergeCell ref="B982:D982"/>
    <mergeCell ref="B983:D983"/>
    <mergeCell ref="B984:D984"/>
    <mergeCell ref="B985:D985"/>
    <mergeCell ref="B986:D986"/>
    <mergeCell ref="B987:D987"/>
    <mergeCell ref="B988:D988"/>
    <mergeCell ref="B989:D989"/>
    <mergeCell ref="J960:J961"/>
    <mergeCell ref="K960:K961"/>
    <mergeCell ref="L960:L961"/>
    <mergeCell ref="M960:M961"/>
    <mergeCell ref="N960:N961"/>
    <mergeCell ref="O960:O961"/>
    <mergeCell ref="B958:O958"/>
    <mergeCell ref="B959:O959"/>
    <mergeCell ref="G960:G961"/>
    <mergeCell ref="H960:H961"/>
    <mergeCell ref="I960:I961"/>
    <mergeCell ref="O977:O978"/>
    <mergeCell ref="B975:O975"/>
    <mergeCell ref="B976:O976"/>
    <mergeCell ref="G977:G978"/>
    <mergeCell ref="H977:H978"/>
    <mergeCell ref="I977:I978"/>
    <mergeCell ref="B971:O971"/>
    <mergeCell ref="E968:F968"/>
    <mergeCell ref="E969:F969"/>
    <mergeCell ref="E970:F970"/>
    <mergeCell ref="B968:D968"/>
    <mergeCell ref="B969:D969"/>
    <mergeCell ref="B970:D970"/>
    <mergeCell ref="E972:F972"/>
    <mergeCell ref="E973:F973"/>
    <mergeCell ref="E974:F974"/>
    <mergeCell ref="B972:D972"/>
    <mergeCell ref="B973:D973"/>
    <mergeCell ref="B974:D974"/>
    <mergeCell ref="E977:F978"/>
    <mergeCell ref="B977:D978"/>
    <mergeCell ref="L943:L944"/>
    <mergeCell ref="M943:M944"/>
    <mergeCell ref="N943:N944"/>
    <mergeCell ref="O943:O944"/>
    <mergeCell ref="E945:F945"/>
    <mergeCell ref="E946:F946"/>
    <mergeCell ref="E947:F947"/>
    <mergeCell ref="E948:F948"/>
    <mergeCell ref="E949:F949"/>
    <mergeCell ref="E950:F950"/>
    <mergeCell ref="E951:F951"/>
    <mergeCell ref="E952:F952"/>
    <mergeCell ref="E953:F953"/>
    <mergeCell ref="B945:D945"/>
    <mergeCell ref="B946:D946"/>
    <mergeCell ref="B947:D947"/>
    <mergeCell ref="B948:D948"/>
    <mergeCell ref="B949:D949"/>
    <mergeCell ref="B950:D950"/>
    <mergeCell ref="B951:D951"/>
    <mergeCell ref="B952:D952"/>
    <mergeCell ref="B953:D953"/>
    <mergeCell ref="K924:K925"/>
    <mergeCell ref="L924:L925"/>
    <mergeCell ref="M924:M925"/>
    <mergeCell ref="N924:N925"/>
    <mergeCell ref="O924:O925"/>
    <mergeCell ref="B923:O923"/>
    <mergeCell ref="G924:G925"/>
    <mergeCell ref="H924:H925"/>
    <mergeCell ref="I924:I925"/>
    <mergeCell ref="J924:J925"/>
    <mergeCell ref="E915:F915"/>
    <mergeCell ref="E916:F916"/>
    <mergeCell ref="E917:F917"/>
    <mergeCell ref="E918:F918"/>
    <mergeCell ref="E919:F919"/>
    <mergeCell ref="E920:F920"/>
    <mergeCell ref="E921:F921"/>
    <mergeCell ref="B915:D915"/>
    <mergeCell ref="B916:D916"/>
    <mergeCell ref="B917:D917"/>
    <mergeCell ref="B902:D902"/>
    <mergeCell ref="B903:D903"/>
    <mergeCell ref="B904:D904"/>
    <mergeCell ref="E894:F894"/>
    <mergeCell ref="E895:F895"/>
    <mergeCell ref="K907:K908"/>
    <mergeCell ref="L907:L908"/>
    <mergeCell ref="M907:M908"/>
    <mergeCell ref="N907:N908"/>
    <mergeCell ref="O907:O908"/>
    <mergeCell ref="B905:O905"/>
    <mergeCell ref="B906:O906"/>
    <mergeCell ref="G907:G908"/>
    <mergeCell ref="H907:H908"/>
    <mergeCell ref="I907:I908"/>
    <mergeCell ref="J907:J908"/>
    <mergeCell ref="E914:F914"/>
    <mergeCell ref="B907:D908"/>
    <mergeCell ref="B909:D909"/>
    <mergeCell ref="B910:D910"/>
    <mergeCell ref="B911:D911"/>
    <mergeCell ref="B912:D912"/>
    <mergeCell ref="B913:D913"/>
    <mergeCell ref="B914:D914"/>
    <mergeCell ref="E900:F900"/>
    <mergeCell ref="E901:F901"/>
    <mergeCell ref="E902:F902"/>
    <mergeCell ref="E903:F903"/>
    <mergeCell ref="E904:F904"/>
    <mergeCell ref="E907:F908"/>
    <mergeCell ref="E909:F909"/>
    <mergeCell ref="E910:F910"/>
    <mergeCell ref="E885:F885"/>
    <mergeCell ref="E886:F886"/>
    <mergeCell ref="E887:F887"/>
    <mergeCell ref="K891:K892"/>
    <mergeCell ref="L891:L892"/>
    <mergeCell ref="M891:M892"/>
    <mergeCell ref="N891:N892"/>
    <mergeCell ref="O891:O892"/>
    <mergeCell ref="B894:D894"/>
    <mergeCell ref="B895:D895"/>
    <mergeCell ref="B896:D896"/>
    <mergeCell ref="B897:D897"/>
    <mergeCell ref="B898:D898"/>
    <mergeCell ref="B899:D899"/>
    <mergeCell ref="B900:D900"/>
    <mergeCell ref="B901:D901"/>
    <mergeCell ref="B891:D892"/>
    <mergeCell ref="B893:D893"/>
    <mergeCell ref="E891:F892"/>
    <mergeCell ref="E893:F893"/>
    <mergeCell ref="B889:O889"/>
    <mergeCell ref="B890:O890"/>
    <mergeCell ref="G891:G892"/>
    <mergeCell ref="H891:H892"/>
    <mergeCell ref="I891:I892"/>
    <mergeCell ref="J891:J892"/>
    <mergeCell ref="E896:F896"/>
    <mergeCell ref="E897:F897"/>
    <mergeCell ref="E898:F898"/>
    <mergeCell ref="E899:F899"/>
    <mergeCell ref="B887:D887"/>
    <mergeCell ref="B888:D888"/>
    <mergeCell ref="K875:K876"/>
    <mergeCell ref="L875:L876"/>
    <mergeCell ref="M875:M876"/>
    <mergeCell ref="N875:N876"/>
    <mergeCell ref="O875:O876"/>
    <mergeCell ref="B873:O873"/>
    <mergeCell ref="B874:O874"/>
    <mergeCell ref="G875:G876"/>
    <mergeCell ref="H875:H876"/>
    <mergeCell ref="I875:I876"/>
    <mergeCell ref="J875:J876"/>
    <mergeCell ref="E867:F867"/>
    <mergeCell ref="E868:F868"/>
    <mergeCell ref="E869:F869"/>
    <mergeCell ref="E870:F870"/>
    <mergeCell ref="E871:F871"/>
    <mergeCell ref="E872:F872"/>
    <mergeCell ref="B872:D872"/>
    <mergeCell ref="E875:F876"/>
    <mergeCell ref="L858:L859"/>
    <mergeCell ref="M858:M859"/>
    <mergeCell ref="N858:N859"/>
    <mergeCell ref="O858:O859"/>
    <mergeCell ref="B857:O857"/>
    <mergeCell ref="G858:G859"/>
    <mergeCell ref="H858:H859"/>
    <mergeCell ref="I858:I859"/>
    <mergeCell ref="J858:J859"/>
    <mergeCell ref="K858:K859"/>
    <mergeCell ref="E858:F859"/>
    <mergeCell ref="B858:D859"/>
    <mergeCell ref="E853:F853"/>
    <mergeCell ref="E854:F854"/>
    <mergeCell ref="E855:F855"/>
    <mergeCell ref="B853:D853"/>
    <mergeCell ref="B854:D854"/>
    <mergeCell ref="B834:D834"/>
    <mergeCell ref="B835:D835"/>
    <mergeCell ref="B856:O856"/>
    <mergeCell ref="E839:F839"/>
    <mergeCell ref="E840:F84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49:F849"/>
    <mergeCell ref="E850:F850"/>
    <mergeCell ref="E851:F851"/>
    <mergeCell ref="E852:F852"/>
    <mergeCell ref="E802:F802"/>
    <mergeCell ref="E803:F803"/>
    <mergeCell ref="B799:D799"/>
    <mergeCell ref="B800:D800"/>
    <mergeCell ref="B801:D801"/>
    <mergeCell ref="B802:D802"/>
    <mergeCell ref="B803:D803"/>
    <mergeCell ref="B827:D827"/>
    <mergeCell ref="O832:O833"/>
    <mergeCell ref="I832:I833"/>
    <mergeCell ref="J832:J833"/>
    <mergeCell ref="K832:K833"/>
    <mergeCell ref="L832:L833"/>
    <mergeCell ref="M832:M833"/>
    <mergeCell ref="N832:N833"/>
    <mergeCell ref="B830:O830"/>
    <mergeCell ref="B831:O831"/>
    <mergeCell ref="G832:G833"/>
    <mergeCell ref="H832:H833"/>
    <mergeCell ref="B828:D828"/>
    <mergeCell ref="B829:D829"/>
    <mergeCell ref="E832:F833"/>
    <mergeCell ref="B832:D833"/>
    <mergeCell ref="N780:N781"/>
    <mergeCell ref="E780:F781"/>
    <mergeCell ref="B773:D773"/>
    <mergeCell ref="B774:D774"/>
    <mergeCell ref="B775:D775"/>
    <mergeCell ref="B776:D776"/>
    <mergeCell ref="B777:D777"/>
    <mergeCell ref="B780:D781"/>
    <mergeCell ref="L806:L807"/>
    <mergeCell ref="M806:M807"/>
    <mergeCell ref="N806:N807"/>
    <mergeCell ref="O806:O807"/>
    <mergeCell ref="B805:O805"/>
    <mergeCell ref="G806:G807"/>
    <mergeCell ref="H806:H807"/>
    <mergeCell ref="I806:I807"/>
    <mergeCell ref="J806:J807"/>
    <mergeCell ref="K806:K807"/>
    <mergeCell ref="B804:O804"/>
    <mergeCell ref="E789:F789"/>
    <mergeCell ref="E790:F79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B742:D742"/>
    <mergeCell ref="B743:D743"/>
    <mergeCell ref="B744:D744"/>
    <mergeCell ref="B745:D745"/>
    <mergeCell ref="L754:L755"/>
    <mergeCell ref="M754:M755"/>
    <mergeCell ref="N754:N755"/>
    <mergeCell ref="B753:O753"/>
    <mergeCell ref="G754:G755"/>
    <mergeCell ref="H754:H755"/>
    <mergeCell ref="I754:I755"/>
    <mergeCell ref="J754:J755"/>
    <mergeCell ref="K754:K755"/>
    <mergeCell ref="B747:D747"/>
    <mergeCell ref="B748:D748"/>
    <mergeCell ref="B749:D749"/>
    <mergeCell ref="B750:D750"/>
    <mergeCell ref="B751:D751"/>
    <mergeCell ref="E754:F755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B718:D718"/>
    <mergeCell ref="B719:D719"/>
    <mergeCell ref="B720:D720"/>
    <mergeCell ref="B721:D721"/>
    <mergeCell ref="O728:O729"/>
    <mergeCell ref="I728:I729"/>
    <mergeCell ref="J728:J729"/>
    <mergeCell ref="K728:K729"/>
    <mergeCell ref="L728:L729"/>
    <mergeCell ref="M728:M729"/>
    <mergeCell ref="N728:N729"/>
    <mergeCell ref="B726:O726"/>
    <mergeCell ref="B727:O727"/>
    <mergeCell ref="G728:G729"/>
    <mergeCell ref="H728:H729"/>
    <mergeCell ref="E725:F725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E721:F721"/>
    <mergeCell ref="B725:D725"/>
    <mergeCell ref="E728:F729"/>
    <mergeCell ref="B728:D729"/>
    <mergeCell ref="E687:F687"/>
    <mergeCell ref="E688:F688"/>
    <mergeCell ref="E689:F689"/>
    <mergeCell ref="E690:F690"/>
    <mergeCell ref="E691:F691"/>
    <mergeCell ref="B687:D687"/>
    <mergeCell ref="B688:D688"/>
    <mergeCell ref="B689:D689"/>
    <mergeCell ref="B690:D690"/>
    <mergeCell ref="B691:D691"/>
    <mergeCell ref="L702:L703"/>
    <mergeCell ref="M702:M703"/>
    <mergeCell ref="N702:N703"/>
    <mergeCell ref="O702:O703"/>
    <mergeCell ref="B701:O701"/>
    <mergeCell ref="G702:G703"/>
    <mergeCell ref="H702:H703"/>
    <mergeCell ref="I702:I703"/>
    <mergeCell ref="J702:J703"/>
    <mergeCell ref="K702:K703"/>
    <mergeCell ref="B696:O696"/>
    <mergeCell ref="B700:O700"/>
    <mergeCell ref="E695:F695"/>
    <mergeCell ref="B692:D692"/>
    <mergeCell ref="B693:D693"/>
    <mergeCell ref="B694:D694"/>
    <mergeCell ref="B695:D695"/>
    <mergeCell ref="B697:D697"/>
    <mergeCell ref="B698:D698"/>
    <mergeCell ref="B699:D699"/>
    <mergeCell ref="E702:F703"/>
    <mergeCell ref="E676:F676"/>
    <mergeCell ref="B668:D669"/>
    <mergeCell ref="B670:D670"/>
    <mergeCell ref="B671:D671"/>
    <mergeCell ref="B672:D672"/>
    <mergeCell ref="L685:L686"/>
    <mergeCell ref="M685:M686"/>
    <mergeCell ref="N685:N686"/>
    <mergeCell ref="O685:O686"/>
    <mergeCell ref="B684:O684"/>
    <mergeCell ref="G685:G686"/>
    <mergeCell ref="H685:H686"/>
    <mergeCell ref="I685:I686"/>
    <mergeCell ref="J685:J686"/>
    <mergeCell ref="K685:K686"/>
    <mergeCell ref="B685:D686"/>
    <mergeCell ref="E685:F686"/>
    <mergeCell ref="B673:D673"/>
    <mergeCell ref="B674:D674"/>
    <mergeCell ref="B675:D675"/>
    <mergeCell ref="E675:F675"/>
    <mergeCell ref="C183:D183"/>
    <mergeCell ref="C184:D184"/>
    <mergeCell ref="C185:D185"/>
    <mergeCell ref="C186:D186"/>
    <mergeCell ref="C187:D187"/>
    <mergeCell ref="C188:D188"/>
    <mergeCell ref="B679:O679"/>
    <mergeCell ref="B683:O683"/>
    <mergeCell ref="L668:L669"/>
    <mergeCell ref="M668:M669"/>
    <mergeCell ref="N668:N669"/>
    <mergeCell ref="O668:O669"/>
    <mergeCell ref="E677:F677"/>
    <mergeCell ref="E678:F678"/>
    <mergeCell ref="B676:D676"/>
    <mergeCell ref="B677:D677"/>
    <mergeCell ref="B678:D678"/>
    <mergeCell ref="E680:F680"/>
    <mergeCell ref="E681:F681"/>
    <mergeCell ref="E682:F682"/>
    <mergeCell ref="B680:D680"/>
    <mergeCell ref="B681:D681"/>
    <mergeCell ref="B682:D682"/>
    <mergeCell ref="I668:I669"/>
    <mergeCell ref="J668:J669"/>
    <mergeCell ref="K668:K669"/>
    <mergeCell ref="E668:F669"/>
    <mergeCell ref="E670:F670"/>
    <mergeCell ref="E671:F671"/>
    <mergeCell ref="E672:F672"/>
    <mergeCell ref="E673:F673"/>
    <mergeCell ref="E674:F674"/>
    <mergeCell ref="C174:D174"/>
    <mergeCell ref="C175:D175"/>
    <mergeCell ref="C176:D176"/>
    <mergeCell ref="C177:D177"/>
    <mergeCell ref="C178:D178"/>
    <mergeCell ref="B179:O179"/>
    <mergeCell ref="B180:O180"/>
    <mergeCell ref="B181:B182"/>
    <mergeCell ref="C181:D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C168:D168"/>
    <mergeCell ref="C169:D169"/>
    <mergeCell ref="C170:D170"/>
    <mergeCell ref="C171:D171"/>
    <mergeCell ref="C172:D172"/>
    <mergeCell ref="C173:D173"/>
    <mergeCell ref="B162:B164"/>
    <mergeCell ref="C162:D162"/>
    <mergeCell ref="C163:D163"/>
    <mergeCell ref="C164:D164"/>
    <mergeCell ref="C165:D165"/>
    <mergeCell ref="B166:B167"/>
    <mergeCell ref="C166:D166"/>
    <mergeCell ref="C167:D167"/>
    <mergeCell ref="L158:L159"/>
    <mergeCell ref="M158:M159"/>
    <mergeCell ref="N158:N159"/>
    <mergeCell ref="O158:O159"/>
    <mergeCell ref="C160:D160"/>
    <mergeCell ref="C161:D161"/>
    <mergeCell ref="B157:O157"/>
    <mergeCell ref="B158:B159"/>
    <mergeCell ref="C158:D159"/>
    <mergeCell ref="E158:E159"/>
    <mergeCell ref="F158:F159"/>
    <mergeCell ref="G158:G159"/>
    <mergeCell ref="H158:H159"/>
    <mergeCell ref="I158:I159"/>
    <mergeCell ref="J158:J159"/>
    <mergeCell ref="K158:K159"/>
    <mergeCell ref="C151:D151"/>
    <mergeCell ref="C152:D152"/>
    <mergeCell ref="C153:D153"/>
    <mergeCell ref="C154:D154"/>
    <mergeCell ref="C155:D155"/>
    <mergeCell ref="B156:O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O132:O133"/>
    <mergeCell ref="C134:D134"/>
    <mergeCell ref="C135:D135"/>
    <mergeCell ref="C136:D136"/>
    <mergeCell ref="C137:D137"/>
    <mergeCell ref="C138:D138"/>
    <mergeCell ref="I132:I133"/>
    <mergeCell ref="J132:J133"/>
    <mergeCell ref="K132:K133"/>
    <mergeCell ref="L132:L133"/>
    <mergeCell ref="M132:M133"/>
    <mergeCell ref="N132:N133"/>
    <mergeCell ref="C128:D128"/>
    <mergeCell ref="C129:D129"/>
    <mergeCell ref="B130:O130"/>
    <mergeCell ref="B131:O131"/>
    <mergeCell ref="B132:B133"/>
    <mergeCell ref="C132:D133"/>
    <mergeCell ref="E132:E133"/>
    <mergeCell ref="F132:F133"/>
    <mergeCell ref="G132:G133"/>
    <mergeCell ref="H132:H133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L106:L107"/>
    <mergeCell ref="M106:M107"/>
    <mergeCell ref="N106:N107"/>
    <mergeCell ref="O106:O107"/>
    <mergeCell ref="C108:D108"/>
    <mergeCell ref="C109:D109"/>
    <mergeCell ref="B105:O105"/>
    <mergeCell ref="B106:B107"/>
    <mergeCell ref="C106:D107"/>
    <mergeCell ref="E106:E107"/>
    <mergeCell ref="F106:F107"/>
    <mergeCell ref="G106:G107"/>
    <mergeCell ref="H106:H107"/>
    <mergeCell ref="I106:I107"/>
    <mergeCell ref="J106:J107"/>
    <mergeCell ref="K106:K107"/>
    <mergeCell ref="C99:D99"/>
    <mergeCell ref="C100:D100"/>
    <mergeCell ref="C101:D101"/>
    <mergeCell ref="C102:D102"/>
    <mergeCell ref="C103:D103"/>
    <mergeCell ref="B104:O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O80:O81"/>
    <mergeCell ref="C82:D82"/>
    <mergeCell ref="C83:D83"/>
    <mergeCell ref="C84:D84"/>
    <mergeCell ref="C85:D85"/>
    <mergeCell ref="C86:D86"/>
    <mergeCell ref="I80:I81"/>
    <mergeCell ref="J80:J81"/>
    <mergeCell ref="K80:K81"/>
    <mergeCell ref="L80:L81"/>
    <mergeCell ref="M80:M81"/>
    <mergeCell ref="N80:N81"/>
    <mergeCell ref="C76:D76"/>
    <mergeCell ref="C77:D77"/>
    <mergeCell ref="B79:O79"/>
    <mergeCell ref="B80:B81"/>
    <mergeCell ref="C80:D81"/>
    <mergeCell ref="E80:E81"/>
    <mergeCell ref="F80:F81"/>
    <mergeCell ref="G80:G81"/>
    <mergeCell ref="H80:H81"/>
    <mergeCell ref="C70:D70"/>
    <mergeCell ref="C71:D71"/>
    <mergeCell ref="C72:D72"/>
    <mergeCell ref="C73:D73"/>
    <mergeCell ref="B74:O74"/>
    <mergeCell ref="C75:D75"/>
    <mergeCell ref="O63:O64"/>
    <mergeCell ref="C65:D65"/>
    <mergeCell ref="C66:D66"/>
    <mergeCell ref="C67:D67"/>
    <mergeCell ref="C68:D68"/>
    <mergeCell ref="C69:D69"/>
    <mergeCell ref="I63:I64"/>
    <mergeCell ref="J63:J64"/>
    <mergeCell ref="K63:K64"/>
    <mergeCell ref="L63:L64"/>
    <mergeCell ref="M63:M64"/>
    <mergeCell ref="N63:N64"/>
    <mergeCell ref="B63:B64"/>
    <mergeCell ref="C63:D64"/>
    <mergeCell ref="E63:E64"/>
    <mergeCell ref="F63:F64"/>
    <mergeCell ref="G63:G64"/>
    <mergeCell ref="H63:H64"/>
    <mergeCell ref="C57:D57"/>
    <mergeCell ref="C58:D58"/>
    <mergeCell ref="C59:D59"/>
    <mergeCell ref="C60:D60"/>
    <mergeCell ref="B61:O61"/>
    <mergeCell ref="B62:O62"/>
    <mergeCell ref="O50:O51"/>
    <mergeCell ref="C52:D52"/>
    <mergeCell ref="C53:D53"/>
    <mergeCell ref="C54:D54"/>
    <mergeCell ref="C55:D55"/>
    <mergeCell ref="C56:D56"/>
    <mergeCell ref="I50:I51"/>
    <mergeCell ref="J50:J51"/>
    <mergeCell ref="K50:K51"/>
    <mergeCell ref="L50:L51"/>
    <mergeCell ref="M50:M51"/>
    <mergeCell ref="N50:N51"/>
    <mergeCell ref="B46:O46"/>
    <mergeCell ref="B47:O47"/>
    <mergeCell ref="B48:O48"/>
    <mergeCell ref="B49:O49"/>
    <mergeCell ref="B50:B51"/>
    <mergeCell ref="C50:D51"/>
    <mergeCell ref="E50:E51"/>
    <mergeCell ref="F50:F51"/>
    <mergeCell ref="G50:G51"/>
    <mergeCell ref="H50:H51"/>
    <mergeCell ref="B31:B32"/>
    <mergeCell ref="C31:C32"/>
    <mergeCell ref="D31:D32"/>
    <mergeCell ref="B43:O43"/>
    <mergeCell ref="B44:O44"/>
    <mergeCell ref="B45:O45"/>
    <mergeCell ref="B27:D27"/>
    <mergeCell ref="F27:O27"/>
    <mergeCell ref="F28:O28"/>
    <mergeCell ref="F29:O29"/>
    <mergeCell ref="F30:K30"/>
    <mergeCell ref="L30:M30"/>
    <mergeCell ref="N30:O30"/>
    <mergeCell ref="N31:O31"/>
    <mergeCell ref="L31:M31"/>
    <mergeCell ref="L32:M32"/>
    <mergeCell ref="L33:M33"/>
    <mergeCell ref="L34:M34"/>
    <mergeCell ref="L35:M35"/>
    <mergeCell ref="L36:M36"/>
    <mergeCell ref="F37:K37"/>
    <mergeCell ref="F38:K38"/>
    <mergeCell ref="B25:D25"/>
    <mergeCell ref="B26:D26"/>
    <mergeCell ref="F13:K13"/>
    <mergeCell ref="L13:M13"/>
    <mergeCell ref="N13:O13"/>
    <mergeCell ref="F14:K14"/>
    <mergeCell ref="L14:M14"/>
    <mergeCell ref="N14:O14"/>
    <mergeCell ref="B10:D10"/>
    <mergeCell ref="F10:O10"/>
    <mergeCell ref="B11:B12"/>
    <mergeCell ref="C11:C12"/>
    <mergeCell ref="D11:D12"/>
    <mergeCell ref="F11:K12"/>
    <mergeCell ref="L11:M12"/>
    <mergeCell ref="N11:O12"/>
    <mergeCell ref="F24:O25"/>
    <mergeCell ref="F26:O26"/>
    <mergeCell ref="B7:D7"/>
    <mergeCell ref="F7:O7"/>
    <mergeCell ref="B8:D8"/>
    <mergeCell ref="F8:O8"/>
    <mergeCell ref="F9:O9"/>
    <mergeCell ref="B4:D4"/>
    <mergeCell ref="F4:O4"/>
    <mergeCell ref="B5:D5"/>
    <mergeCell ref="F5:O5"/>
    <mergeCell ref="B6:D6"/>
    <mergeCell ref="F6:O6"/>
    <mergeCell ref="F15:K15"/>
    <mergeCell ref="L15:M15"/>
    <mergeCell ref="N15:O15"/>
    <mergeCell ref="B23:D23"/>
    <mergeCell ref="F23:O23"/>
    <mergeCell ref="B24:D24"/>
    <mergeCell ref="C189:D189"/>
    <mergeCell ref="C190:D190"/>
    <mergeCell ref="C191:D191"/>
    <mergeCell ref="B192:O192"/>
    <mergeCell ref="C193:D193"/>
    <mergeCell ref="C194:D194"/>
    <mergeCell ref="C195:D195"/>
    <mergeCell ref="B196:O196"/>
    <mergeCell ref="B197:O197"/>
    <mergeCell ref="B198:B199"/>
    <mergeCell ref="C198:D199"/>
    <mergeCell ref="E198:E199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N198:N199"/>
    <mergeCell ref="O198:O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B209:O209"/>
    <mergeCell ref="C210:D210"/>
    <mergeCell ref="C211:D211"/>
    <mergeCell ref="C212:D212"/>
    <mergeCell ref="B213:O213"/>
    <mergeCell ref="B214:O214"/>
    <mergeCell ref="B215:B216"/>
    <mergeCell ref="C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B239:O239"/>
    <mergeCell ref="B240:O240"/>
    <mergeCell ref="B241:B242"/>
    <mergeCell ref="C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O241:O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B265:O265"/>
    <mergeCell ref="B266:O266"/>
    <mergeCell ref="B267:B268"/>
    <mergeCell ref="C267:D26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B291:O291"/>
    <mergeCell ref="B292:O292"/>
    <mergeCell ref="B293:B294"/>
    <mergeCell ref="C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B317:O317"/>
    <mergeCell ref="B318:O318"/>
    <mergeCell ref="B319:B320"/>
    <mergeCell ref="C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B343:O343"/>
    <mergeCell ref="B344:O344"/>
    <mergeCell ref="B345:B346"/>
    <mergeCell ref="C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M346"/>
    <mergeCell ref="N345:N346"/>
    <mergeCell ref="O345:O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B369:O369"/>
    <mergeCell ref="B370:O370"/>
    <mergeCell ref="B371:B372"/>
    <mergeCell ref="C371:D372"/>
    <mergeCell ref="E371:E372"/>
    <mergeCell ref="F371:F372"/>
    <mergeCell ref="G371:G372"/>
    <mergeCell ref="H371:H372"/>
    <mergeCell ref="I371:I372"/>
    <mergeCell ref="J371:J372"/>
    <mergeCell ref="K371:K372"/>
    <mergeCell ref="L371:L372"/>
    <mergeCell ref="M371:M372"/>
    <mergeCell ref="N371:N372"/>
    <mergeCell ref="O371:O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B387:O387"/>
    <mergeCell ref="B388:O388"/>
    <mergeCell ref="B389:B390"/>
    <mergeCell ref="C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B404:O404"/>
    <mergeCell ref="B405:O405"/>
    <mergeCell ref="B406:B407"/>
    <mergeCell ref="C406:D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B421:O421"/>
    <mergeCell ref="B422:O422"/>
    <mergeCell ref="B423:B424"/>
    <mergeCell ref="C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N423:N424"/>
    <mergeCell ref="O423:O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B440:O440"/>
    <mergeCell ref="B441:B442"/>
    <mergeCell ref="C441:D442"/>
    <mergeCell ref="E441:E442"/>
    <mergeCell ref="F441:F442"/>
    <mergeCell ref="G441:G442"/>
    <mergeCell ref="H441:H442"/>
    <mergeCell ref="I441:I442"/>
    <mergeCell ref="J441:J442"/>
    <mergeCell ref="K441:K442"/>
    <mergeCell ref="L441:L442"/>
    <mergeCell ref="M441:M442"/>
    <mergeCell ref="N441:N442"/>
    <mergeCell ref="O441:O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B453:O453"/>
    <mergeCell ref="B454:B455"/>
    <mergeCell ref="C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B465:O465"/>
    <mergeCell ref="C466:D466"/>
    <mergeCell ref="C467:D467"/>
    <mergeCell ref="C468:D468"/>
    <mergeCell ref="B469:O469"/>
    <mergeCell ref="B470:O470"/>
    <mergeCell ref="B471:B472"/>
    <mergeCell ref="C471:D472"/>
    <mergeCell ref="E471:E472"/>
    <mergeCell ref="F471:F472"/>
    <mergeCell ref="G471:G472"/>
    <mergeCell ref="H471:H472"/>
    <mergeCell ref="I471:I472"/>
    <mergeCell ref="J471:J472"/>
    <mergeCell ref="K471:K472"/>
    <mergeCell ref="L471:L472"/>
    <mergeCell ref="M471:M472"/>
    <mergeCell ref="N471:N472"/>
    <mergeCell ref="O471:O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B482:O482"/>
    <mergeCell ref="C483:D483"/>
    <mergeCell ref="C484:D484"/>
    <mergeCell ref="C485:D485"/>
    <mergeCell ref="B486:O486"/>
    <mergeCell ref="B487:O487"/>
    <mergeCell ref="B488:B489"/>
    <mergeCell ref="C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M488:M489"/>
    <mergeCell ref="N488:N489"/>
    <mergeCell ref="O488:O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B512:O512"/>
    <mergeCell ref="B513:O513"/>
    <mergeCell ref="B514:B515"/>
    <mergeCell ref="C514:D515"/>
    <mergeCell ref="E514:E515"/>
    <mergeCell ref="F514:F515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B538:O538"/>
    <mergeCell ref="B539:O539"/>
    <mergeCell ref="B540:B541"/>
    <mergeCell ref="C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O540:O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B564:O564"/>
    <mergeCell ref="B565:O565"/>
    <mergeCell ref="B566:B567"/>
    <mergeCell ref="C566:D567"/>
    <mergeCell ref="E566:E567"/>
    <mergeCell ref="F566:F567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B590:O590"/>
    <mergeCell ref="B591:O591"/>
    <mergeCell ref="B592:B593"/>
    <mergeCell ref="C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M592:M593"/>
    <mergeCell ref="N592:N593"/>
    <mergeCell ref="O592:O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B616:O616"/>
    <mergeCell ref="B617:O617"/>
    <mergeCell ref="B618:B619"/>
    <mergeCell ref="C618:D619"/>
    <mergeCell ref="E618:E619"/>
    <mergeCell ref="F618:F619"/>
    <mergeCell ref="G618:G619"/>
    <mergeCell ref="H618:H619"/>
    <mergeCell ref="I618:I619"/>
    <mergeCell ref="J618:J619"/>
    <mergeCell ref="K618:K619"/>
    <mergeCell ref="L618:L619"/>
    <mergeCell ref="M618:M619"/>
    <mergeCell ref="N618:N619"/>
    <mergeCell ref="O618:O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B642:O642"/>
    <mergeCell ref="B643:O643"/>
    <mergeCell ref="B644:B645"/>
    <mergeCell ref="C644:D645"/>
    <mergeCell ref="E644:E645"/>
    <mergeCell ref="F644:F645"/>
    <mergeCell ref="G644:G645"/>
    <mergeCell ref="H644:H645"/>
    <mergeCell ref="I644:I645"/>
    <mergeCell ref="J644:J645"/>
    <mergeCell ref="K644:K645"/>
    <mergeCell ref="L644:L645"/>
    <mergeCell ref="M644:M645"/>
    <mergeCell ref="N644:N645"/>
    <mergeCell ref="O644:O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B667:O667"/>
    <mergeCell ref="G668:G669"/>
    <mergeCell ref="H668:H669"/>
    <mergeCell ref="B661:O661"/>
    <mergeCell ref="B662:O662"/>
    <mergeCell ref="B663:O663"/>
    <mergeCell ref="B664:O664"/>
    <mergeCell ref="B665:O665"/>
    <mergeCell ref="B666:O666"/>
    <mergeCell ref="E704:F704"/>
    <mergeCell ref="E705:F705"/>
    <mergeCell ref="E706:F706"/>
    <mergeCell ref="E707:F707"/>
    <mergeCell ref="B702:D703"/>
    <mergeCell ref="B704:D704"/>
    <mergeCell ref="B705:D705"/>
    <mergeCell ref="B706:D706"/>
    <mergeCell ref="B707:D707"/>
    <mergeCell ref="E692:F692"/>
    <mergeCell ref="E693:F693"/>
    <mergeCell ref="E694:F694"/>
    <mergeCell ref="E722:F722"/>
    <mergeCell ref="E723:F723"/>
    <mergeCell ref="E724:F724"/>
    <mergeCell ref="B722:D722"/>
    <mergeCell ref="B723:D723"/>
    <mergeCell ref="B724:D724"/>
    <mergeCell ref="B708:D708"/>
    <mergeCell ref="B709:D709"/>
    <mergeCell ref="B710:D710"/>
    <mergeCell ref="B711:D711"/>
    <mergeCell ref="E708:F708"/>
    <mergeCell ref="E709:F709"/>
    <mergeCell ref="E710:F710"/>
    <mergeCell ref="E711:F711"/>
    <mergeCell ref="B712:D712"/>
    <mergeCell ref="B713:D713"/>
    <mergeCell ref="B714:D714"/>
    <mergeCell ref="B715:D715"/>
    <mergeCell ref="B716:D716"/>
    <mergeCell ref="B717:D717"/>
    <mergeCell ref="E730:F73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B768:D768"/>
    <mergeCell ref="B769:D769"/>
    <mergeCell ref="B770:D770"/>
    <mergeCell ref="B771:D771"/>
    <mergeCell ref="B772:D772"/>
    <mergeCell ref="E739:F739"/>
    <mergeCell ref="E740:F740"/>
    <mergeCell ref="E741:F741"/>
    <mergeCell ref="B730:D730"/>
    <mergeCell ref="B731:D731"/>
    <mergeCell ref="B732:D732"/>
    <mergeCell ref="B733:D733"/>
    <mergeCell ref="B734:D734"/>
    <mergeCell ref="B735:D735"/>
    <mergeCell ref="B736:D736"/>
    <mergeCell ref="B737:D737"/>
    <mergeCell ref="B738:D738"/>
    <mergeCell ref="B739:D739"/>
    <mergeCell ref="B740:D740"/>
    <mergeCell ref="B741:D741"/>
    <mergeCell ref="B746:D746"/>
    <mergeCell ref="E742:F742"/>
    <mergeCell ref="E743:F743"/>
    <mergeCell ref="B752:O752"/>
    <mergeCell ref="O754:O755"/>
    <mergeCell ref="E776:F776"/>
    <mergeCell ref="E777:F777"/>
    <mergeCell ref="B754:D755"/>
    <mergeCell ref="B756:D756"/>
    <mergeCell ref="B757:D757"/>
    <mergeCell ref="B758:D758"/>
    <mergeCell ref="B759:D759"/>
    <mergeCell ref="B760:D760"/>
    <mergeCell ref="B761:D761"/>
    <mergeCell ref="B762:D762"/>
    <mergeCell ref="B763:D763"/>
    <mergeCell ref="B764:D764"/>
    <mergeCell ref="B765:D765"/>
    <mergeCell ref="B766:D766"/>
    <mergeCell ref="B767:D767"/>
    <mergeCell ref="E766:F766"/>
    <mergeCell ref="E767:F767"/>
    <mergeCell ref="E768:F768"/>
    <mergeCell ref="E769:F769"/>
    <mergeCell ref="E770:F770"/>
    <mergeCell ref="E771:F771"/>
    <mergeCell ref="E772:F772"/>
    <mergeCell ref="E773:F773"/>
    <mergeCell ref="E774:F774"/>
    <mergeCell ref="E775:F775"/>
    <mergeCell ref="B787:D787"/>
    <mergeCell ref="B788:D788"/>
    <mergeCell ref="B789:D789"/>
    <mergeCell ref="B790:D790"/>
    <mergeCell ref="B791:D791"/>
    <mergeCell ref="B792:D792"/>
    <mergeCell ref="B793:D793"/>
    <mergeCell ref="B794:D794"/>
    <mergeCell ref="B795:D795"/>
    <mergeCell ref="B796:D796"/>
    <mergeCell ref="B797:D797"/>
    <mergeCell ref="B798:D798"/>
    <mergeCell ref="E756:F756"/>
    <mergeCell ref="E757:F757"/>
    <mergeCell ref="E758:F758"/>
    <mergeCell ref="E759:F759"/>
    <mergeCell ref="E760:F760"/>
    <mergeCell ref="E761:F761"/>
    <mergeCell ref="E762:F762"/>
    <mergeCell ref="E763:F763"/>
    <mergeCell ref="E764:F764"/>
    <mergeCell ref="E765:F765"/>
    <mergeCell ref="B778:O778"/>
    <mergeCell ref="B779:O779"/>
    <mergeCell ref="G780:G781"/>
    <mergeCell ref="H780:H781"/>
    <mergeCell ref="O780:O781"/>
    <mergeCell ref="I780:I781"/>
    <mergeCell ref="J780:J781"/>
    <mergeCell ref="K780:K781"/>
    <mergeCell ref="L780:L781"/>
    <mergeCell ref="M780:M781"/>
    <mergeCell ref="E782:F782"/>
    <mergeCell ref="E783:F783"/>
    <mergeCell ref="E784:F784"/>
    <mergeCell ref="E785:F785"/>
    <mergeCell ref="E786:F786"/>
    <mergeCell ref="E787:F787"/>
    <mergeCell ref="E788:F788"/>
    <mergeCell ref="B824:D824"/>
    <mergeCell ref="B825:D825"/>
    <mergeCell ref="B826:D826"/>
    <mergeCell ref="E806:F807"/>
    <mergeCell ref="E808:F808"/>
    <mergeCell ref="E809:F809"/>
    <mergeCell ref="E810:F81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819:F819"/>
    <mergeCell ref="E820:F820"/>
    <mergeCell ref="E821:F821"/>
    <mergeCell ref="E822:F822"/>
    <mergeCell ref="E823:F823"/>
    <mergeCell ref="B782:D782"/>
    <mergeCell ref="B783:D783"/>
    <mergeCell ref="B784:D784"/>
    <mergeCell ref="B785:D785"/>
    <mergeCell ref="B786:D786"/>
    <mergeCell ref="B846:D846"/>
    <mergeCell ref="B847:D847"/>
    <mergeCell ref="B848:D848"/>
    <mergeCell ref="B849:D849"/>
    <mergeCell ref="B850:D850"/>
    <mergeCell ref="B851:D851"/>
    <mergeCell ref="B852:D852"/>
    <mergeCell ref="E824:F824"/>
    <mergeCell ref="E825:F825"/>
    <mergeCell ref="E826:F826"/>
    <mergeCell ref="E827:F827"/>
    <mergeCell ref="E828:F828"/>
    <mergeCell ref="E829:F829"/>
    <mergeCell ref="B806:D807"/>
    <mergeCell ref="B808:D808"/>
    <mergeCell ref="B809:D809"/>
    <mergeCell ref="B810:D810"/>
    <mergeCell ref="B811:D811"/>
    <mergeCell ref="B812:D812"/>
    <mergeCell ref="B813:D813"/>
    <mergeCell ref="B814:D814"/>
    <mergeCell ref="B815:D815"/>
    <mergeCell ref="B816:D816"/>
    <mergeCell ref="B817:D817"/>
    <mergeCell ref="B818:D818"/>
    <mergeCell ref="B819:D819"/>
    <mergeCell ref="B820:D820"/>
    <mergeCell ref="B821:D821"/>
    <mergeCell ref="B822:D822"/>
    <mergeCell ref="B823:D823"/>
    <mergeCell ref="E834:F834"/>
    <mergeCell ref="E835:F835"/>
    <mergeCell ref="E879:F879"/>
    <mergeCell ref="E880:F880"/>
    <mergeCell ref="E881:F881"/>
    <mergeCell ref="E882:F882"/>
    <mergeCell ref="E883:F883"/>
    <mergeCell ref="E884:F884"/>
    <mergeCell ref="B855:D855"/>
    <mergeCell ref="E836:F836"/>
    <mergeCell ref="E837:F837"/>
    <mergeCell ref="E838:F838"/>
    <mergeCell ref="B860:D860"/>
    <mergeCell ref="B861:D861"/>
    <mergeCell ref="B862:D862"/>
    <mergeCell ref="B863:D863"/>
    <mergeCell ref="B864:D864"/>
    <mergeCell ref="B865:D865"/>
    <mergeCell ref="B866:D866"/>
    <mergeCell ref="B867:D867"/>
    <mergeCell ref="B868:D868"/>
    <mergeCell ref="B869:D869"/>
    <mergeCell ref="B870:D870"/>
    <mergeCell ref="B871:D871"/>
    <mergeCell ref="B836:D836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E934:F934"/>
    <mergeCell ref="B924:D925"/>
    <mergeCell ref="B926:D926"/>
    <mergeCell ref="B927:D927"/>
    <mergeCell ref="B928:D928"/>
    <mergeCell ref="B929:D929"/>
    <mergeCell ref="B930:D930"/>
    <mergeCell ref="B931:D931"/>
    <mergeCell ref="B932:D932"/>
    <mergeCell ref="B933:D933"/>
    <mergeCell ref="B934:D934"/>
    <mergeCell ref="E877:F877"/>
    <mergeCell ref="E878:F878"/>
    <mergeCell ref="E860:F860"/>
    <mergeCell ref="E861:F861"/>
    <mergeCell ref="E862:F862"/>
    <mergeCell ref="E863:F863"/>
    <mergeCell ref="E864:F864"/>
    <mergeCell ref="E865:F865"/>
    <mergeCell ref="E866:F866"/>
    <mergeCell ref="E888:F888"/>
    <mergeCell ref="B875:D876"/>
    <mergeCell ref="B877:D877"/>
    <mergeCell ref="B878:D878"/>
    <mergeCell ref="B879:D879"/>
    <mergeCell ref="B880:D880"/>
    <mergeCell ref="B881:D881"/>
    <mergeCell ref="B882:D882"/>
    <mergeCell ref="B883:D883"/>
    <mergeCell ref="B884:D884"/>
    <mergeCell ref="B885:D885"/>
    <mergeCell ref="B886:D886"/>
    <mergeCell ref="B940:O940"/>
    <mergeCell ref="B941:O941"/>
    <mergeCell ref="B942:O942"/>
    <mergeCell ref="G943:G944"/>
    <mergeCell ref="H943:H944"/>
    <mergeCell ref="I943:I944"/>
    <mergeCell ref="B936:O936"/>
    <mergeCell ref="B937:O937"/>
    <mergeCell ref="B938:O938"/>
    <mergeCell ref="B939:O939"/>
    <mergeCell ref="E943:F944"/>
    <mergeCell ref="B943:D944"/>
    <mergeCell ref="B954:O954"/>
    <mergeCell ref="J943:J944"/>
    <mergeCell ref="K943:K944"/>
    <mergeCell ref="E956:F956"/>
    <mergeCell ref="E911:F911"/>
    <mergeCell ref="E912:F912"/>
    <mergeCell ref="E913:F913"/>
    <mergeCell ref="B918:D918"/>
    <mergeCell ref="B919:D919"/>
    <mergeCell ref="B920:D920"/>
    <mergeCell ref="B921:D921"/>
    <mergeCell ref="E924:F925"/>
    <mergeCell ref="E926:F926"/>
    <mergeCell ref="E927:F927"/>
    <mergeCell ref="E928:F928"/>
    <mergeCell ref="E929:F929"/>
    <mergeCell ref="E930:F930"/>
    <mergeCell ref="E931:F931"/>
    <mergeCell ref="E932:F932"/>
    <mergeCell ref="E933:F933"/>
    <mergeCell ref="E957:F957"/>
    <mergeCell ref="B955:D955"/>
    <mergeCell ref="B956:D956"/>
    <mergeCell ref="B957:D957"/>
    <mergeCell ref="E960:F961"/>
    <mergeCell ref="E962:F962"/>
    <mergeCell ref="E963:F963"/>
    <mergeCell ref="E964:F964"/>
    <mergeCell ref="E965:F965"/>
    <mergeCell ref="E966:F966"/>
    <mergeCell ref="E967:F967"/>
    <mergeCell ref="B960:D961"/>
    <mergeCell ref="B962:D962"/>
    <mergeCell ref="B963:D963"/>
    <mergeCell ref="B964:D964"/>
    <mergeCell ref="B965:D965"/>
    <mergeCell ref="B966:D966"/>
    <mergeCell ref="B967:D967"/>
    <mergeCell ref="E955:F955"/>
    <mergeCell ref="B994:D994"/>
    <mergeCell ref="B995:D995"/>
    <mergeCell ref="B996:D996"/>
    <mergeCell ref="B997:D997"/>
    <mergeCell ref="B998:D998"/>
    <mergeCell ref="B1003:D1004"/>
    <mergeCell ref="B1005:D1005"/>
    <mergeCell ref="B1006:D1006"/>
    <mergeCell ref="B1007:D1007"/>
    <mergeCell ref="B1008:D1008"/>
    <mergeCell ref="B1009:D1009"/>
    <mergeCell ref="B1010:D1010"/>
    <mergeCell ref="B1011:D1011"/>
    <mergeCell ref="B1012:D1012"/>
    <mergeCell ref="B1013:D1013"/>
    <mergeCell ref="B1014:D1014"/>
    <mergeCell ref="B1015:D1015"/>
    <mergeCell ref="E1062:F1062"/>
    <mergeCell ref="E1063:F1063"/>
    <mergeCell ref="E1064:F1064"/>
    <mergeCell ref="E1065:F1065"/>
    <mergeCell ref="E1066:F1066"/>
    <mergeCell ref="E1067:F1067"/>
    <mergeCell ref="E1005:F1005"/>
    <mergeCell ref="E1006:F1006"/>
    <mergeCell ref="E1007:F1007"/>
    <mergeCell ref="E1008:F1008"/>
    <mergeCell ref="E1009:F1009"/>
    <mergeCell ref="E1010:F1010"/>
    <mergeCell ref="E1011:F1011"/>
    <mergeCell ref="E1012:F1012"/>
    <mergeCell ref="B1021:D1021"/>
    <mergeCell ref="B1029:D1030"/>
    <mergeCell ref="B1031:D1031"/>
    <mergeCell ref="B1032:D1032"/>
    <mergeCell ref="B1033:D1033"/>
    <mergeCell ref="B1034:D1034"/>
    <mergeCell ref="B1035:D1035"/>
    <mergeCell ref="B1036:D1036"/>
    <mergeCell ref="B1037:D1037"/>
    <mergeCell ref="B1016:D1016"/>
    <mergeCell ref="B1017:D1017"/>
    <mergeCell ref="B1018:D1018"/>
    <mergeCell ref="B1019:D1019"/>
    <mergeCell ref="B1020:D1020"/>
    <mergeCell ref="E1039:F1039"/>
    <mergeCell ref="E1040:F1040"/>
    <mergeCell ref="E1041:F1041"/>
    <mergeCell ref="E1013:F1013"/>
    <mergeCell ref="B1113:D1113"/>
    <mergeCell ref="B1114:D1114"/>
    <mergeCell ref="B1079:O1079"/>
    <mergeCell ref="M1107:M1108"/>
    <mergeCell ref="N1107:N1108"/>
    <mergeCell ref="E1107:F1108"/>
    <mergeCell ref="B1042:D1042"/>
    <mergeCell ref="B1043:D1043"/>
    <mergeCell ref="B1044:D1044"/>
    <mergeCell ref="B1045:D1045"/>
    <mergeCell ref="B1046:D1046"/>
    <mergeCell ref="B1063:D1063"/>
    <mergeCell ref="B1064:D1064"/>
    <mergeCell ref="E1042:F1042"/>
    <mergeCell ref="E1043:F1043"/>
    <mergeCell ref="E1044:F1044"/>
    <mergeCell ref="E1045:F1045"/>
    <mergeCell ref="E1046:F1046"/>
    <mergeCell ref="E1047:F1047"/>
    <mergeCell ref="E1048:F1048"/>
    <mergeCell ref="E1049:F1049"/>
    <mergeCell ref="B1070:D1070"/>
    <mergeCell ref="B1071:D1071"/>
    <mergeCell ref="E1050:F1050"/>
    <mergeCell ref="E1051:F1051"/>
    <mergeCell ref="E1052:F1052"/>
    <mergeCell ref="B1047:D1047"/>
    <mergeCell ref="B1048:D1048"/>
    <mergeCell ref="B1049:D1049"/>
    <mergeCell ref="B1050:D1050"/>
    <mergeCell ref="B1051:D1051"/>
    <mergeCell ref="B1052:D1052"/>
    <mergeCell ref="E1103:F1103"/>
    <mergeCell ref="E1100:F1100"/>
    <mergeCell ref="B1130:D1130"/>
    <mergeCell ref="E1109:F1109"/>
    <mergeCell ref="E1110:F1110"/>
    <mergeCell ref="E1111:F1111"/>
    <mergeCell ref="E1112:F1112"/>
    <mergeCell ref="E1113:F1113"/>
    <mergeCell ref="E1114:F1114"/>
    <mergeCell ref="E1115:F1115"/>
    <mergeCell ref="E1078:F1078"/>
    <mergeCell ref="E1116:F1116"/>
    <mergeCell ref="E1104:F1104"/>
    <mergeCell ref="B1081:D1082"/>
    <mergeCell ref="B1083:D1083"/>
    <mergeCell ref="B1084:D1084"/>
    <mergeCell ref="B1085:D1085"/>
    <mergeCell ref="B1086:D1086"/>
    <mergeCell ref="B1087:D1087"/>
    <mergeCell ref="B1088:D1088"/>
    <mergeCell ref="B1089:D1089"/>
    <mergeCell ref="B1090:D1090"/>
    <mergeCell ref="B1091:D1091"/>
    <mergeCell ref="B1092:D1092"/>
    <mergeCell ref="B1093:D1093"/>
    <mergeCell ref="B1094:D1094"/>
    <mergeCell ref="B1095:D1095"/>
    <mergeCell ref="B1107:D1108"/>
    <mergeCell ref="B1109:D1109"/>
    <mergeCell ref="B1110:D1110"/>
    <mergeCell ref="B1111:D1111"/>
    <mergeCell ref="B1112:D1112"/>
    <mergeCell ref="B29:D30"/>
    <mergeCell ref="B1152:D1152"/>
    <mergeCell ref="B1153:D1153"/>
    <mergeCell ref="B1096:D1096"/>
    <mergeCell ref="B1097:D1097"/>
    <mergeCell ref="B1098:D1098"/>
    <mergeCell ref="B1099:D1099"/>
    <mergeCell ref="B1100:D1100"/>
    <mergeCell ref="B1101:D1101"/>
    <mergeCell ref="B1102:D1102"/>
    <mergeCell ref="B1103:D1103"/>
    <mergeCell ref="B1104:D1104"/>
    <mergeCell ref="E1083:F1083"/>
    <mergeCell ref="E1084:F1084"/>
    <mergeCell ref="E1085:F1085"/>
    <mergeCell ref="E1086:F1086"/>
    <mergeCell ref="E1087:F1087"/>
    <mergeCell ref="E1138:F1138"/>
    <mergeCell ref="B1117:D1117"/>
    <mergeCell ref="B1118:D1118"/>
    <mergeCell ref="B1119:D1119"/>
    <mergeCell ref="B1120:D1120"/>
    <mergeCell ref="B1121:D1121"/>
    <mergeCell ref="B1122:D1122"/>
    <mergeCell ref="B1126:D1126"/>
    <mergeCell ref="B1127:D1127"/>
    <mergeCell ref="B1128:D1128"/>
    <mergeCell ref="B1129:D1129"/>
    <mergeCell ref="B1077:D1077"/>
    <mergeCell ref="B1078:D1078"/>
    <mergeCell ref="E1101:F1101"/>
    <mergeCell ref="E1102:F1102"/>
    <mergeCell ref="B1154:D1154"/>
    <mergeCell ref="B1155:D1155"/>
    <mergeCell ref="B1156:D1156"/>
    <mergeCell ref="B1157:D1157"/>
    <mergeCell ref="B1158:D1158"/>
    <mergeCell ref="B1159:D1159"/>
    <mergeCell ref="B1160:D1160"/>
    <mergeCell ref="E1147:F1147"/>
    <mergeCell ref="B1133:D1134"/>
    <mergeCell ref="B1135:D1135"/>
    <mergeCell ref="B1136:D1136"/>
    <mergeCell ref="B1137:D1137"/>
    <mergeCell ref="B1138:D1138"/>
    <mergeCell ref="B1139:D1139"/>
    <mergeCell ref="B1140:D1140"/>
    <mergeCell ref="B1141:D1141"/>
    <mergeCell ref="B1142:D1142"/>
    <mergeCell ref="B1143:D1143"/>
    <mergeCell ref="B1144:D1144"/>
    <mergeCell ref="B1145:D1145"/>
    <mergeCell ref="B1146:D1146"/>
    <mergeCell ref="B1147:D1147"/>
    <mergeCell ref="E1150:F1151"/>
    <mergeCell ref="B1150:D1151"/>
    <mergeCell ref="E1135:F1135"/>
    <mergeCell ref="E1136:F1136"/>
    <mergeCell ref="E1137:F113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3" fitToHeight="0" orientation="landscape" r:id="rId1"/>
  <rowBreaks count="39" manualBreakCount="39">
    <brk id="41" max="15" man="1"/>
    <brk id="78" max="15" man="1"/>
    <brk id="103" max="15" man="1"/>
    <brk id="129" max="15" man="1"/>
    <brk id="156" max="15" man="1"/>
    <brk id="178" max="15" man="1"/>
    <brk id="212" max="15" man="1"/>
    <brk id="238" max="15" man="1"/>
    <brk id="264" max="15" man="1"/>
    <brk id="290" max="15" man="1"/>
    <brk id="316" max="15" man="1"/>
    <brk id="342" max="15" man="1"/>
    <brk id="368" max="15" man="1"/>
    <brk id="403" max="15" man="1"/>
    <brk id="451" max="15" man="1"/>
    <brk id="485" max="15" man="1"/>
    <brk id="511" max="15" man="1"/>
    <brk id="537" max="15" man="1"/>
    <brk id="563" max="15" man="1"/>
    <brk id="589" max="15" man="1"/>
    <brk id="615" max="15" man="1"/>
    <brk id="641" max="15" man="1"/>
    <brk id="660" max="15" man="1"/>
    <brk id="699" max="15" man="1"/>
    <brk id="725" max="15" man="1"/>
    <brk id="751" max="15" man="1"/>
    <brk id="777" max="15" man="1"/>
    <brk id="803" max="15" man="1"/>
    <brk id="829" max="15" man="1"/>
    <brk id="856" max="15" man="1"/>
    <brk id="888" max="15" man="1"/>
    <brk id="935" max="15" man="1"/>
    <brk id="974" max="15" man="1"/>
    <brk id="1000" max="15" man="1"/>
    <brk id="1026" max="15" man="1"/>
    <brk id="1052" max="15" man="1"/>
    <brk id="1078" max="15" man="1"/>
    <brk id="1104" max="15" man="1"/>
    <brk id="113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Contratado x Realizado 2022</vt:lpstr>
      <vt:lpstr>'Contratado x Realizado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Rangel Campos</dc:creator>
  <cp:lastModifiedBy>Saude</cp:lastModifiedBy>
  <cp:lastPrinted>2022-07-27T19:38:46Z</cp:lastPrinted>
  <dcterms:created xsi:type="dcterms:W3CDTF">2015-06-05T18:19:34Z</dcterms:created>
  <dcterms:modified xsi:type="dcterms:W3CDTF">2023-02-22T17:38:40Z</dcterms:modified>
</cp:coreProperties>
</file>